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0" yWindow="930" windowWidth="19440" windowHeight="11430"/>
  </bookViews>
  <sheets>
    <sheet name="Лист1" sheetId="1" r:id="rId1"/>
  </sheets>
  <definedNames>
    <definedName name="_xlnm.Print_Area" localSheetId="0">Лист1!$A$1:$V$223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H164" i="1" l="1"/>
  <c r="I164" i="1"/>
  <c r="J164" i="1"/>
  <c r="K164" i="1"/>
  <c r="L164" i="1"/>
  <c r="M164" i="1"/>
  <c r="N164" i="1"/>
  <c r="O164" i="1"/>
  <c r="P164" i="1"/>
  <c r="Q164" i="1"/>
  <c r="R164" i="1"/>
  <c r="S164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H95" i="1"/>
  <c r="I95" i="1"/>
  <c r="J95" i="1"/>
  <c r="K95" i="1"/>
  <c r="L95" i="1"/>
  <c r="M95" i="1"/>
  <c r="N95" i="1"/>
  <c r="O95" i="1"/>
  <c r="P95" i="1"/>
  <c r="Q95" i="1"/>
  <c r="R95" i="1"/>
  <c r="S95" i="1"/>
  <c r="H83" i="1"/>
  <c r="I83" i="1"/>
  <c r="J83" i="1"/>
  <c r="K83" i="1"/>
  <c r="L83" i="1"/>
  <c r="M83" i="1"/>
  <c r="N83" i="1"/>
  <c r="O83" i="1"/>
  <c r="P83" i="1"/>
  <c r="Q83" i="1"/>
  <c r="R83" i="1"/>
  <c r="S83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H78" i="1"/>
  <c r="I78" i="1"/>
  <c r="J78" i="1"/>
  <c r="K78" i="1"/>
  <c r="L78" i="1"/>
  <c r="M78" i="1"/>
  <c r="N78" i="1"/>
  <c r="O78" i="1"/>
  <c r="P78" i="1"/>
  <c r="Q78" i="1"/>
  <c r="R78" i="1"/>
  <c r="S78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86" i="1"/>
  <c r="I86" i="1"/>
  <c r="J86" i="1"/>
  <c r="K86" i="1"/>
  <c r="L86" i="1"/>
  <c r="M86" i="1"/>
  <c r="N86" i="1"/>
  <c r="O86" i="1"/>
  <c r="P86" i="1"/>
  <c r="Q86" i="1"/>
  <c r="R86" i="1"/>
  <c r="S86" i="1"/>
  <c r="H68" i="1"/>
  <c r="I68" i="1"/>
  <c r="J68" i="1"/>
  <c r="K68" i="1"/>
  <c r="L68" i="1"/>
  <c r="M68" i="1"/>
  <c r="N68" i="1"/>
  <c r="O68" i="1"/>
  <c r="P68" i="1"/>
  <c r="Q68" i="1"/>
  <c r="R68" i="1"/>
  <c r="S68" i="1"/>
  <c r="H49" i="1"/>
  <c r="I49" i="1"/>
  <c r="J49" i="1"/>
  <c r="K49" i="1"/>
  <c r="L49" i="1"/>
  <c r="M49" i="1"/>
  <c r="N49" i="1"/>
  <c r="O49" i="1"/>
  <c r="P49" i="1"/>
  <c r="Q49" i="1"/>
  <c r="R49" i="1"/>
  <c r="S49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H99" i="1"/>
  <c r="I99" i="1"/>
  <c r="J99" i="1"/>
  <c r="K99" i="1"/>
  <c r="L99" i="1"/>
  <c r="M99" i="1"/>
  <c r="N99" i="1"/>
  <c r="O99" i="1"/>
  <c r="P99" i="1"/>
  <c r="Q99" i="1"/>
  <c r="R99" i="1"/>
  <c r="S99" i="1"/>
  <c r="H87" i="1"/>
  <c r="I87" i="1"/>
  <c r="J87" i="1"/>
  <c r="K87" i="1"/>
  <c r="L87" i="1"/>
  <c r="M87" i="1"/>
  <c r="N87" i="1"/>
  <c r="O87" i="1"/>
  <c r="P87" i="1"/>
  <c r="Q87" i="1"/>
  <c r="R87" i="1"/>
  <c r="S87" i="1"/>
  <c r="H79" i="1"/>
  <c r="I79" i="1"/>
  <c r="J79" i="1"/>
  <c r="K79" i="1"/>
  <c r="L79" i="1"/>
  <c r="M79" i="1"/>
  <c r="N79" i="1"/>
  <c r="O79" i="1"/>
  <c r="P79" i="1"/>
  <c r="Q79" i="1"/>
  <c r="R79" i="1"/>
  <c r="S79" i="1"/>
  <c r="H69" i="1"/>
  <c r="I69" i="1"/>
  <c r="J69" i="1"/>
  <c r="K69" i="1"/>
  <c r="L69" i="1"/>
  <c r="M69" i="1"/>
  <c r="N69" i="1"/>
  <c r="O69" i="1"/>
  <c r="P69" i="1"/>
  <c r="Q69" i="1"/>
  <c r="R69" i="1"/>
  <c r="S69" i="1"/>
  <c r="H60" i="1"/>
  <c r="I60" i="1"/>
  <c r="J60" i="1"/>
  <c r="K60" i="1"/>
  <c r="L60" i="1"/>
  <c r="M60" i="1"/>
  <c r="N60" i="1"/>
  <c r="O60" i="1"/>
  <c r="P60" i="1"/>
  <c r="Q60" i="1"/>
  <c r="R60" i="1"/>
  <c r="S60" i="1"/>
  <c r="H50" i="1"/>
  <c r="I50" i="1"/>
  <c r="J50" i="1"/>
  <c r="K50" i="1"/>
  <c r="L50" i="1"/>
  <c r="M50" i="1"/>
  <c r="N50" i="1"/>
  <c r="O50" i="1"/>
  <c r="P50" i="1"/>
  <c r="Q50" i="1"/>
  <c r="R50" i="1"/>
  <c r="S50" i="1"/>
  <c r="H39" i="1"/>
  <c r="I39" i="1"/>
  <c r="J39" i="1"/>
  <c r="K39" i="1"/>
  <c r="L39" i="1"/>
  <c r="M39" i="1"/>
  <c r="N39" i="1"/>
  <c r="O39" i="1"/>
  <c r="P39" i="1"/>
  <c r="Q39" i="1"/>
  <c r="R39" i="1"/>
  <c r="S39" i="1"/>
  <c r="H29" i="1"/>
  <c r="H30" i="1" s="1"/>
  <c r="I29" i="1"/>
  <c r="I30" i="1" s="1"/>
  <c r="J29" i="1"/>
  <c r="J30" i="1" s="1"/>
  <c r="K29" i="1"/>
  <c r="K30" i="1" s="1"/>
  <c r="L29" i="1"/>
  <c r="L30" i="1" s="1"/>
  <c r="M29" i="1"/>
  <c r="M30" i="1" s="1"/>
  <c r="N29" i="1"/>
  <c r="N30" i="1" s="1"/>
  <c r="O29" i="1"/>
  <c r="O30" i="1" s="1"/>
  <c r="P29" i="1"/>
  <c r="P30" i="1" s="1"/>
  <c r="Q29" i="1"/>
  <c r="Q30" i="1" s="1"/>
  <c r="R29" i="1"/>
  <c r="R30" i="1" s="1"/>
  <c r="S29" i="1"/>
  <c r="S30" i="1" s="1"/>
  <c r="G109" i="1"/>
  <c r="K100" i="1" l="1"/>
  <c r="H100" i="1"/>
  <c r="I100" i="1"/>
  <c r="J100" i="1"/>
  <c r="L100" i="1"/>
  <c r="M100" i="1"/>
  <c r="N100" i="1"/>
  <c r="O100" i="1"/>
  <c r="P100" i="1"/>
  <c r="Q100" i="1"/>
  <c r="R100" i="1"/>
  <c r="S100" i="1"/>
  <c r="G62" i="1"/>
  <c r="K213" i="1" l="1"/>
  <c r="K194" i="1"/>
  <c r="K174" i="1"/>
  <c r="G174" i="1"/>
  <c r="G175" i="1" s="1"/>
  <c r="K80" i="1"/>
  <c r="H80" i="1"/>
  <c r="H213" i="1" l="1"/>
  <c r="I213" i="1"/>
  <c r="J213" i="1"/>
  <c r="L213" i="1"/>
  <c r="M213" i="1"/>
  <c r="N213" i="1"/>
  <c r="O213" i="1"/>
  <c r="P213" i="1"/>
  <c r="Q213" i="1"/>
  <c r="R213" i="1"/>
  <c r="S213" i="1"/>
  <c r="H206" i="1"/>
  <c r="I206" i="1"/>
  <c r="J206" i="1"/>
  <c r="K206" i="1"/>
  <c r="K214" i="1" s="1"/>
  <c r="L206" i="1"/>
  <c r="M206" i="1"/>
  <c r="N206" i="1"/>
  <c r="O206" i="1"/>
  <c r="P206" i="1"/>
  <c r="Q206" i="1"/>
  <c r="R206" i="1"/>
  <c r="S206" i="1"/>
  <c r="G206" i="1"/>
  <c r="G214" i="1" s="1"/>
  <c r="H194" i="1"/>
  <c r="I194" i="1"/>
  <c r="J194" i="1"/>
  <c r="L194" i="1"/>
  <c r="M194" i="1"/>
  <c r="N194" i="1"/>
  <c r="O194" i="1"/>
  <c r="P194" i="1"/>
  <c r="Q194" i="1"/>
  <c r="R194" i="1"/>
  <c r="S194" i="1"/>
  <c r="H185" i="1"/>
  <c r="I185" i="1"/>
  <c r="J185" i="1"/>
  <c r="K185" i="1"/>
  <c r="K195" i="1" s="1"/>
  <c r="L185" i="1"/>
  <c r="M185" i="1"/>
  <c r="N185" i="1"/>
  <c r="O185" i="1"/>
  <c r="P185" i="1"/>
  <c r="Q185" i="1"/>
  <c r="R185" i="1"/>
  <c r="S185" i="1"/>
  <c r="H174" i="1"/>
  <c r="I174" i="1"/>
  <c r="J174" i="1"/>
  <c r="L174" i="1"/>
  <c r="M174" i="1"/>
  <c r="N174" i="1"/>
  <c r="O174" i="1"/>
  <c r="P174" i="1"/>
  <c r="Q174" i="1"/>
  <c r="R174" i="1"/>
  <c r="S174" i="1"/>
  <c r="H166" i="1"/>
  <c r="I166" i="1"/>
  <c r="J166" i="1"/>
  <c r="K166" i="1"/>
  <c r="K175" i="1" s="1"/>
  <c r="L166" i="1"/>
  <c r="M166" i="1"/>
  <c r="N166" i="1"/>
  <c r="O166" i="1"/>
  <c r="P166" i="1"/>
  <c r="Q166" i="1"/>
  <c r="R166" i="1"/>
  <c r="S166" i="1"/>
  <c r="G155" i="1"/>
  <c r="G147" i="1"/>
  <c r="G135" i="1"/>
  <c r="G70" i="1"/>
  <c r="G71" i="1" s="1"/>
  <c r="H155" i="1"/>
  <c r="I155" i="1"/>
  <c r="J155" i="1"/>
  <c r="K155" i="1"/>
  <c r="L155" i="1"/>
  <c r="M155" i="1"/>
  <c r="N155" i="1"/>
  <c r="O155" i="1"/>
  <c r="P155" i="1"/>
  <c r="Q155" i="1"/>
  <c r="R155" i="1"/>
  <c r="S155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O136" i="1" l="1"/>
  <c r="I214" i="1"/>
  <c r="H214" i="1"/>
  <c r="H175" i="1"/>
  <c r="Q175" i="1"/>
  <c r="P175" i="1"/>
  <c r="O175" i="1"/>
  <c r="N175" i="1"/>
  <c r="O156" i="1"/>
  <c r="N156" i="1"/>
  <c r="S156" i="1"/>
  <c r="R156" i="1"/>
  <c r="Q156" i="1"/>
  <c r="P156" i="1"/>
  <c r="M156" i="1"/>
  <c r="L156" i="1"/>
  <c r="K156" i="1"/>
  <c r="J156" i="1"/>
  <c r="I156" i="1"/>
  <c r="H156" i="1"/>
  <c r="M136" i="1"/>
  <c r="J136" i="1"/>
  <c r="M214" i="1"/>
  <c r="Q214" i="1"/>
  <c r="P195" i="1"/>
  <c r="L195" i="1"/>
  <c r="H195" i="1"/>
  <c r="S175" i="1"/>
  <c r="R175" i="1"/>
  <c r="M175" i="1"/>
  <c r="J175" i="1"/>
  <c r="P214" i="1"/>
  <c r="L214" i="1"/>
  <c r="S195" i="1"/>
  <c r="O195" i="1"/>
  <c r="J214" i="1"/>
  <c r="N214" i="1"/>
  <c r="R214" i="1"/>
  <c r="N195" i="1"/>
  <c r="R195" i="1"/>
  <c r="J195" i="1"/>
  <c r="O214" i="1"/>
  <c r="S214" i="1"/>
  <c r="Q195" i="1"/>
  <c r="M195" i="1"/>
  <c r="I195" i="1"/>
  <c r="L175" i="1"/>
  <c r="I175" i="1"/>
  <c r="L136" i="1"/>
  <c r="R136" i="1"/>
  <c r="N136" i="1"/>
  <c r="S136" i="1"/>
  <c r="Q136" i="1"/>
  <c r="I136" i="1"/>
  <c r="K136" i="1"/>
  <c r="J219" i="1" s="1"/>
  <c r="P136" i="1"/>
  <c r="H136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88" i="1"/>
  <c r="I88" i="1"/>
  <c r="J88" i="1"/>
  <c r="K88" i="1"/>
  <c r="K89" i="1" s="1"/>
  <c r="L88" i="1"/>
  <c r="M88" i="1"/>
  <c r="N88" i="1"/>
  <c r="O88" i="1"/>
  <c r="P88" i="1"/>
  <c r="Q88" i="1"/>
  <c r="R88" i="1"/>
  <c r="S88" i="1"/>
  <c r="I80" i="1"/>
  <c r="J80" i="1"/>
  <c r="L80" i="1"/>
  <c r="M80" i="1"/>
  <c r="N80" i="1"/>
  <c r="O80" i="1"/>
  <c r="P80" i="1"/>
  <c r="Q80" i="1"/>
  <c r="R80" i="1"/>
  <c r="S80" i="1"/>
  <c r="H70" i="1"/>
  <c r="I70" i="1"/>
  <c r="J70" i="1"/>
  <c r="K70" i="1"/>
  <c r="L70" i="1"/>
  <c r="M70" i="1"/>
  <c r="N70" i="1"/>
  <c r="O70" i="1"/>
  <c r="P70" i="1"/>
  <c r="Q70" i="1"/>
  <c r="R70" i="1"/>
  <c r="S70" i="1"/>
  <c r="H62" i="1"/>
  <c r="I62" i="1"/>
  <c r="J62" i="1"/>
  <c r="K62" i="1"/>
  <c r="L62" i="1"/>
  <c r="M62" i="1"/>
  <c r="N62" i="1"/>
  <c r="O62" i="1"/>
  <c r="P62" i="1"/>
  <c r="Q62" i="1"/>
  <c r="R62" i="1"/>
  <c r="S62" i="1"/>
  <c r="H51" i="1"/>
  <c r="I51" i="1"/>
  <c r="J51" i="1"/>
  <c r="K51" i="1"/>
  <c r="L51" i="1"/>
  <c r="M51" i="1"/>
  <c r="N51" i="1"/>
  <c r="O51" i="1"/>
  <c r="P51" i="1"/>
  <c r="Q51" i="1"/>
  <c r="R51" i="1"/>
  <c r="S51" i="1"/>
  <c r="H43" i="1"/>
  <c r="I43" i="1"/>
  <c r="J43" i="1"/>
  <c r="K43" i="1"/>
  <c r="L43" i="1"/>
  <c r="M43" i="1"/>
  <c r="N43" i="1"/>
  <c r="O43" i="1"/>
  <c r="P43" i="1"/>
  <c r="Q43" i="1"/>
  <c r="R43" i="1"/>
  <c r="S43" i="1"/>
  <c r="N219" i="1" l="1"/>
  <c r="R219" i="1"/>
  <c r="M219" i="1"/>
  <c r="K219" i="1"/>
  <c r="L219" i="1"/>
  <c r="G219" i="1"/>
  <c r="Q219" i="1"/>
  <c r="I219" i="1"/>
  <c r="O219" i="1"/>
  <c r="P219" i="1"/>
  <c r="H219" i="1"/>
  <c r="R71" i="1"/>
  <c r="L89" i="1"/>
  <c r="J89" i="1"/>
  <c r="R89" i="1"/>
  <c r="S89" i="1"/>
  <c r="Q89" i="1"/>
  <c r="P89" i="1"/>
  <c r="O89" i="1"/>
  <c r="I89" i="1"/>
  <c r="S71" i="1"/>
  <c r="Q71" i="1"/>
  <c r="P71" i="1"/>
  <c r="N71" i="1"/>
  <c r="M71" i="1"/>
  <c r="K71" i="1"/>
  <c r="J71" i="1"/>
  <c r="H71" i="1"/>
  <c r="O71" i="1"/>
  <c r="H89" i="1"/>
  <c r="N89" i="1"/>
  <c r="L71" i="1"/>
  <c r="M89" i="1"/>
  <c r="J109" i="1"/>
  <c r="R109" i="1"/>
  <c r="N109" i="1"/>
  <c r="H109" i="1"/>
  <c r="S109" i="1"/>
  <c r="Q109" i="1"/>
  <c r="P109" i="1"/>
  <c r="O109" i="1"/>
  <c r="M109" i="1"/>
  <c r="K109" i="1"/>
  <c r="I109" i="1"/>
  <c r="L109" i="1"/>
  <c r="I71" i="1"/>
  <c r="Q52" i="1"/>
  <c r="R52" i="1"/>
  <c r="N52" i="1"/>
  <c r="L52" i="1"/>
  <c r="S52" i="1"/>
  <c r="O52" i="1"/>
  <c r="K52" i="1"/>
  <c r="M52" i="1"/>
  <c r="I52" i="1"/>
  <c r="J52" i="1"/>
  <c r="P52" i="1"/>
  <c r="H22" i="1"/>
  <c r="H31" i="1" s="1"/>
  <c r="I22" i="1"/>
  <c r="I31" i="1" s="1"/>
  <c r="J22" i="1"/>
  <c r="J31" i="1" s="1"/>
  <c r="K22" i="1"/>
  <c r="K31" i="1" s="1"/>
  <c r="L22" i="1"/>
  <c r="L31" i="1" s="1"/>
  <c r="M22" i="1"/>
  <c r="M31" i="1" s="1"/>
  <c r="L115" i="1" s="1"/>
  <c r="N22" i="1"/>
  <c r="N31" i="1" s="1"/>
  <c r="O22" i="1"/>
  <c r="O31" i="1" s="1"/>
  <c r="P22" i="1"/>
  <c r="P31" i="1" s="1"/>
  <c r="Q22" i="1"/>
  <c r="Q31" i="1" s="1"/>
  <c r="R22" i="1"/>
  <c r="R31" i="1" s="1"/>
  <c r="S22" i="1"/>
  <c r="S31" i="1" s="1"/>
  <c r="P115" i="1" l="1"/>
  <c r="K115" i="1"/>
  <c r="G115" i="1"/>
  <c r="H115" i="1"/>
  <c r="O115" i="1"/>
  <c r="R115" i="1"/>
  <c r="J115" i="1"/>
  <c r="N115" i="1"/>
  <c r="Q115" i="1"/>
  <c r="M115" i="1"/>
  <c r="I115" i="1"/>
</calcChain>
</file>

<file path=xl/sharedStrings.xml><?xml version="1.0" encoding="utf-8"?>
<sst xmlns="http://schemas.openxmlformats.org/spreadsheetml/2006/main" count="426" uniqueCount="130">
  <si>
    <t>УТВЕРЖДАЮ</t>
  </si>
  <si>
    <t xml:space="preserve">   </t>
  </si>
  <si>
    <t>Понедельник 1 неделя</t>
  </si>
  <si>
    <t>Масса порции</t>
  </si>
  <si>
    <t>Пищевые вещества</t>
  </si>
  <si>
    <t>Витамины</t>
  </si>
  <si>
    <t>Минеральные вещества</t>
  </si>
  <si>
    <t xml:space="preserve">  № рецептуры</t>
  </si>
  <si>
    <t>Сборник рецептур</t>
  </si>
  <si>
    <t>Белки,г</t>
  </si>
  <si>
    <t>Жиры,г</t>
  </si>
  <si>
    <t>Углеводы,г</t>
  </si>
  <si>
    <t>Энергетическая ценность,ккал</t>
  </si>
  <si>
    <t>B1,  мг</t>
  </si>
  <si>
    <t>С , мг</t>
  </si>
  <si>
    <t>А , мг</t>
  </si>
  <si>
    <t>Е ,мг</t>
  </si>
  <si>
    <t>Mg ,мг</t>
  </si>
  <si>
    <t>Са, мг</t>
  </si>
  <si>
    <t>P ,мг</t>
  </si>
  <si>
    <t>Fe, мг</t>
  </si>
  <si>
    <t>каша гречневая рассыпчатая</t>
  </si>
  <si>
    <t>хлеб пшеничный</t>
  </si>
  <si>
    <t>Итого за приём пищи:</t>
  </si>
  <si>
    <t>Завтрак</t>
  </si>
  <si>
    <t>Обед</t>
  </si>
  <si>
    <t>котлеты рубленые из птицы</t>
  </si>
  <si>
    <t>биточки из говядины</t>
  </si>
  <si>
    <t>пюре картофельное</t>
  </si>
  <si>
    <t>чай с сахаром</t>
  </si>
  <si>
    <t>Всего за день:</t>
  </si>
  <si>
    <t>Вторник 1 неделя</t>
  </si>
  <si>
    <t>икра кабачковая</t>
  </si>
  <si>
    <t>кофейный напиток с молоком</t>
  </si>
  <si>
    <t>борщ со сметаной</t>
  </si>
  <si>
    <t>кисель из сока</t>
  </si>
  <si>
    <t>Среда 1 неделя</t>
  </si>
  <si>
    <t>200/10</t>
  </si>
  <si>
    <t>чай с лимоном</t>
  </si>
  <si>
    <t>сыр Российский</t>
  </si>
  <si>
    <t>тефтели из говядины</t>
  </si>
  <si>
    <t>капуста тушеная</t>
  </si>
  <si>
    <t>суп картофельный  с горохом</t>
  </si>
  <si>
    <t>Четверг 1 неделя</t>
  </si>
  <si>
    <t>плов из птицы</t>
  </si>
  <si>
    <t>каша пшеничная</t>
  </si>
  <si>
    <t>Пятница 1 неделя</t>
  </si>
  <si>
    <t>Понедельник 2 неделя</t>
  </si>
  <si>
    <t>какао с молоком</t>
  </si>
  <si>
    <t>запеканка из творога со сгущенным молоком</t>
  </si>
  <si>
    <t>суп картофельный</t>
  </si>
  <si>
    <t>Вторник 2 неделя</t>
  </si>
  <si>
    <t>котлета из говядины</t>
  </si>
  <si>
    <t>суп картофельный с горохом</t>
  </si>
  <si>
    <t>котлета рыбная</t>
  </si>
  <si>
    <t>компот из с/ф</t>
  </si>
  <si>
    <t>Среда 2 неделя</t>
  </si>
  <si>
    <t>Четверг 2 неделя</t>
  </si>
  <si>
    <t>Пятница 2 неделя</t>
  </si>
  <si>
    <t>ИТОГО ПО ПРИМЕРНОМУ МЕНЮ</t>
  </si>
  <si>
    <t>ИТОГО</t>
  </si>
  <si>
    <t>Энергетическая ценность</t>
  </si>
  <si>
    <t>Итого за весь период</t>
  </si>
  <si>
    <t>Среднее значение за период</t>
  </si>
  <si>
    <t>Содержание белков,жиров,углеводов в меню за период в % от</t>
  </si>
  <si>
    <t>каша ячневая рассыпчатая</t>
  </si>
  <si>
    <t>птица тушеная в соусе</t>
  </si>
  <si>
    <t xml:space="preserve">чай с сахаром </t>
  </si>
  <si>
    <t xml:space="preserve">                   </t>
  </si>
  <si>
    <t>суп картофельный с домашней лапшой</t>
  </si>
  <si>
    <t>Ставропольского края</t>
  </si>
  <si>
    <t>Кулишова Л.А.</t>
  </si>
  <si>
    <t>фрикадельки рыбные</t>
  </si>
  <si>
    <t>чай с молоком</t>
  </si>
  <si>
    <t>суп картофельный с пшеном</t>
  </si>
  <si>
    <t>150/20</t>
  </si>
  <si>
    <t>компот из свежих яблок</t>
  </si>
  <si>
    <t>90/150</t>
  </si>
  <si>
    <t>чай с  лимоном</t>
  </si>
  <si>
    <t>Согласовано</t>
  </si>
  <si>
    <t>Роспотребнадзора по  Ставропольскому краю</t>
  </si>
  <si>
    <t>в Будённовском районе</t>
  </si>
  <si>
    <t>макароны отварные с сыром</t>
  </si>
  <si>
    <t>Начальнику ТО</t>
  </si>
  <si>
    <t>Примерное меню раскладка</t>
  </si>
  <si>
    <t>_________В В Пронькин</t>
  </si>
  <si>
    <t>рагу из птицы</t>
  </si>
  <si>
    <t>Начальник отдела образования</t>
  </si>
  <si>
    <t>администрации Левокумского муниципального округа</t>
  </si>
  <si>
    <t>___________Е.А.Шевченко</t>
  </si>
  <si>
    <t>хлеб ржано-пшеничный</t>
  </si>
  <si>
    <t xml:space="preserve">кофейный напиток </t>
  </si>
  <si>
    <t>яблоко калиброванное</t>
  </si>
  <si>
    <t>масло сливочное (порционно)</t>
  </si>
  <si>
    <t>сыр Российский (порционно)</t>
  </si>
  <si>
    <t>котлеты из говядины</t>
  </si>
  <si>
    <t>компот из смеси с/ф</t>
  </si>
  <si>
    <t>каша перловая</t>
  </si>
  <si>
    <t>компот из свежих плодов</t>
  </si>
  <si>
    <t>каша вязкая молочная с пшенной крупы</t>
  </si>
  <si>
    <t>масло сливочное</t>
  </si>
  <si>
    <t>фрикадельки мясные</t>
  </si>
  <si>
    <t>каша ячневая</t>
  </si>
  <si>
    <t>суп картофельный с крупой пшеничный</t>
  </si>
  <si>
    <t>суп с  картофелем</t>
  </si>
  <si>
    <t>борщ с капустой и картофелем</t>
  </si>
  <si>
    <t>81/82</t>
  </si>
  <si>
    <t xml:space="preserve">каша вязкая молочная из риса </t>
  </si>
  <si>
    <t>150/24</t>
  </si>
  <si>
    <t xml:space="preserve">           Прием пищи, наименование блюда</t>
  </si>
  <si>
    <t xml:space="preserve">                   Прием пищи, наименование блюда</t>
  </si>
  <si>
    <t xml:space="preserve">            Прием пищи, наименование блюда</t>
  </si>
  <si>
    <t xml:space="preserve">               Прием пищи, наименование блюда</t>
  </si>
  <si>
    <t xml:space="preserve">              Прием пищи, наименование блюда</t>
  </si>
  <si>
    <t xml:space="preserve">             Прием пищи, наименование блюда</t>
  </si>
  <si>
    <t xml:space="preserve">икра свекольная </t>
  </si>
  <si>
    <t xml:space="preserve">                  для организации бесплатного горячего питания завтраков и обедов обучающихся 1-4 классов в</t>
  </si>
  <si>
    <t>муниципальных казённых общеобразовательных учреждений Левокумского муниципального округа на 2022-2023 учебный год</t>
  </si>
  <si>
    <t>картофель отварной</t>
  </si>
  <si>
    <t>суп картофельный с макаронными изделиями</t>
  </si>
  <si>
    <t>В1,мг</t>
  </si>
  <si>
    <t>С,мг</t>
  </si>
  <si>
    <t>А,мг</t>
  </si>
  <si>
    <t>Е,мг</t>
  </si>
  <si>
    <t>Mg,мг</t>
  </si>
  <si>
    <t>Са,мг</t>
  </si>
  <si>
    <t>P,мг</t>
  </si>
  <si>
    <t>Fе,мг</t>
  </si>
  <si>
    <t>макаронные изделия с маслом сливочным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</si>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</sst>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25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9" xfId="0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12" xfId="0" applyFill="1" applyBorder="1"/>
    <xf numFmtId="0" fontId="0" fillId="0" borderId="13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13" xfId="0" applyBorder="1" applyAlignment="1">
      <alignment horizontal="center" vertical="top"/>
    </xf>
    <xf numFmtId="0" fontId="2" fillId="0" borderId="5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0" xfId="0" applyBorder="1" applyAlignment="1"/>
    <xf numFmtId="165" fontId="0" fillId="0" borderId="1" xfId="0" applyNumberFormat="1" applyBorder="1"/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 applyBorder="1"/>
    <xf numFmtId="0" fontId="0" fillId="0" borderId="0" xfId="0" applyBorder="1"/>
    <xf numFmtId="0" fontId="0" fillId="0" borderId="9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0" fillId="0" borderId="0" xfId="1" applyFont="1" applyBorder="1"/>
    <xf numFmtId="164" fontId="0" fillId="0" borderId="0" xfId="1" applyFont="1"/>
    <xf numFmtId="164" fontId="0" fillId="0" borderId="13" xfId="1" applyFont="1" applyBorder="1" applyAlignment="1">
      <alignment horizontal="right" wrapText="1"/>
    </xf>
    <xf numFmtId="164" fontId="0" fillId="0" borderId="1" xfId="1" applyFont="1" applyBorder="1" applyAlignment="1">
      <alignment horizontal="right" wrapText="1"/>
    </xf>
    <xf numFmtId="0" fontId="0" fillId="0" borderId="14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49" fontId="0" fillId="0" borderId="1" xfId="1" applyNumberFormat="1" applyFont="1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5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7" xfId="0" applyFont="1" applyBorder="1"/>
    <xf numFmtId="0" fontId="1" fillId="0" borderId="9" xfId="0" applyFont="1" applyBorder="1"/>
    <xf numFmtId="0" fontId="4" fillId="0" borderId="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0" fillId="0" borderId="14" xfId="0" applyBorder="1" applyAlignment="1">
      <alignment horizontal="left" vertical="top" indent="1"/>
    </xf>
    <xf numFmtId="0" fontId="0" fillId="0" borderId="15" xfId="0" applyBorder="1" applyAlignment="1">
      <alignment horizontal="left" vertical="top" indent="1"/>
    </xf>
    <xf numFmtId="0" fontId="2" fillId="0" borderId="2" xfId="0" applyFont="1" applyBorder="1" applyAlignment="1">
      <alignment horizontal="right" vertical="top" wrapText="1"/>
    </xf>
    <xf numFmtId="0" fontId="5" fillId="0" borderId="14" xfId="0" applyFont="1" applyBorder="1"/>
    <xf numFmtId="0" fontId="5" fillId="0" borderId="15" xfId="0" applyFont="1" applyBorder="1"/>
    <xf numFmtId="0" fontId="5" fillId="0" borderId="10" xfId="0" applyFont="1" applyBorder="1"/>
    <xf numFmtId="165" fontId="0" fillId="0" borderId="1" xfId="0" applyNumberFormat="1" applyBorder="1" applyAlignment="1">
      <alignment horizontal="center"/>
    </xf>
    <xf numFmtId="0" fontId="0" fillId="0" borderId="10" xfId="0" applyBorder="1" applyAlignment="1">
      <alignment horizontal="left" vertical="center" indent="5"/>
    </xf>
    <xf numFmtId="0" fontId="0" fillId="0" borderId="14" xfId="0" applyBorder="1" applyAlignment="1">
      <alignment horizontal="left" vertical="center" indent="5"/>
    </xf>
    <xf numFmtId="0" fontId="0" fillId="0" borderId="15" xfId="0" applyBorder="1" applyAlignment="1">
      <alignment horizontal="left" vertical="center" indent="5"/>
    </xf>
    <xf numFmtId="0" fontId="0" fillId="0" borderId="0" xfId="0" applyBorder="1" applyAlignment="1">
      <alignment horizontal="left" vertical="center" indent="5"/>
    </xf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10" xfId="0" applyBorder="1"/>
    <xf numFmtId="0" fontId="3" fillId="0" borderId="14" xfId="0" applyFont="1" applyBorder="1"/>
    <xf numFmtId="0" fontId="3" fillId="0" borderId="15" xfId="0" applyFont="1" applyBorder="1"/>
    <xf numFmtId="0" fontId="3" fillId="0" borderId="10" xfId="0" applyFont="1" applyBorder="1"/>
    <xf numFmtId="164" fontId="0" fillId="0" borderId="14" xfId="1" applyFont="1" applyBorder="1" applyAlignment="1">
      <alignment wrapText="1"/>
    </xf>
    <xf numFmtId="164" fontId="0" fillId="0" borderId="15" xfId="1" applyFont="1" applyBorder="1" applyAlignment="1">
      <alignment wrapText="1"/>
    </xf>
    <xf numFmtId="164" fontId="0" fillId="0" borderId="10" xfId="1" applyFont="1" applyBorder="1" applyAlignment="1">
      <alignment wrapText="1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0" xfId="0" applyFont="1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4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16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0" fillId="0" borderId="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1"/>
  <sheetViews>
    <sheetView tabSelected="1" zoomScaleNormal="100" workbookViewId="0">
      <selection activeCell="W30" sqref="W30"/>
    </sheetView>
  </sheetViews>
  <sheetFormatPr defaultRowHeight="15" x14ac:dyDescent="0.25"/>
  <cols>
    <col min="2" max="2" width="8.85546875" customWidth="1"/>
    <col min="4" max="4" width="9.5703125" customWidth="1"/>
    <col min="5" max="5" width="8.140625" hidden="1" customWidth="1"/>
    <col min="6" max="7" width="7.42578125" customWidth="1"/>
    <col min="8" max="8" width="8.85546875" customWidth="1"/>
    <col min="9" max="9" width="7.5703125" customWidth="1"/>
    <col min="10" max="10" width="8.85546875" customWidth="1"/>
    <col min="11" max="11" width="9.140625" customWidth="1"/>
    <col min="12" max="12" width="6.5703125" customWidth="1"/>
    <col min="13" max="13" width="5.85546875" customWidth="1"/>
    <col min="14" max="14" width="5.7109375" customWidth="1"/>
    <col min="15" max="15" width="7.7109375" customWidth="1"/>
    <col min="16" max="16" width="6.7109375" customWidth="1"/>
    <col min="17" max="17" width="8.42578125" customWidth="1"/>
    <col min="18" max="18" width="7.140625" customWidth="1"/>
    <col min="19" max="19" width="7" customWidth="1"/>
    <col min="20" max="20" width="9.28515625" bestFit="1" customWidth="1"/>
    <col min="21" max="21" width="8.42578125" customWidth="1"/>
  </cols>
  <sheetData>
    <row r="1" spans="1:22" x14ac:dyDescent="0.25">
      <c r="B1" t="s">
        <v>79</v>
      </c>
      <c r="P1" t="s">
        <v>0</v>
      </c>
    </row>
    <row r="2" spans="1:22" x14ac:dyDescent="0.25">
      <c r="B2" t="s">
        <v>83</v>
      </c>
      <c r="P2" t="s">
        <v>87</v>
      </c>
    </row>
    <row r="3" spans="1:22" x14ac:dyDescent="0.25">
      <c r="B3" t="s">
        <v>80</v>
      </c>
      <c r="P3" s="141" t="s">
        <v>88</v>
      </c>
      <c r="Q3" s="141"/>
      <c r="R3" s="141"/>
      <c r="S3" s="141"/>
      <c r="T3" s="141"/>
    </row>
    <row r="4" spans="1:22" x14ac:dyDescent="0.25">
      <c r="B4" t="s">
        <v>81</v>
      </c>
      <c r="P4" t="s">
        <v>70</v>
      </c>
    </row>
    <row r="5" spans="1:22" x14ac:dyDescent="0.25">
      <c r="B5" t="s">
        <v>85</v>
      </c>
      <c r="P5" t="s">
        <v>89</v>
      </c>
    </row>
    <row r="7" spans="1:22" x14ac:dyDescent="0.25">
      <c r="P7" s="5"/>
    </row>
    <row r="8" spans="1:22" x14ac:dyDescent="0.25">
      <c r="D8" s="187" t="s">
        <v>84</v>
      </c>
      <c r="E8" s="187"/>
      <c r="F8" s="187"/>
      <c r="G8" s="187"/>
      <c r="H8" s="187"/>
      <c r="I8" s="187"/>
      <c r="J8" s="187"/>
      <c r="K8" s="187"/>
      <c r="L8" s="187"/>
      <c r="M8" s="187"/>
      <c r="N8" s="187"/>
    </row>
    <row r="9" spans="1:22" x14ac:dyDescent="0.25">
      <c r="C9" t="s">
        <v>1</v>
      </c>
      <c r="D9" s="141" t="s">
        <v>116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52"/>
      <c r="R9" s="5"/>
      <c r="V9" s="5"/>
    </row>
    <row r="10" spans="1:22" x14ac:dyDescent="0.25">
      <c r="D10" t="s">
        <v>117</v>
      </c>
      <c r="N10" s="5"/>
      <c r="O10" s="5"/>
    </row>
    <row r="11" spans="1:22" x14ac:dyDescent="0.25"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Q11" s="5"/>
    </row>
    <row r="12" spans="1:22" x14ac:dyDescent="0.25">
      <c r="D12" s="187"/>
      <c r="E12" s="187"/>
      <c r="F12" s="187"/>
      <c r="G12" s="187"/>
      <c r="H12" s="187"/>
      <c r="I12" s="187"/>
      <c r="J12" s="187"/>
      <c r="K12" s="187"/>
      <c r="L12" s="187"/>
      <c r="Q12" s="87"/>
    </row>
    <row r="13" spans="1:22" ht="12" customHeight="1" x14ac:dyDescent="0.25">
      <c r="G13" t="s">
        <v>2</v>
      </c>
    </row>
    <row r="14" spans="1:22" ht="12.6" customHeight="1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 t="s">
        <v>24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</row>
    <row r="15" spans="1:22" ht="31.9" customHeight="1" x14ac:dyDescent="0.25">
      <c r="A15" s="243" t="s">
        <v>109</v>
      </c>
      <c r="B15" s="244"/>
      <c r="C15" s="244"/>
      <c r="D15" s="244"/>
      <c r="E15" s="244"/>
      <c r="F15" s="245"/>
      <c r="G15" s="15" t="s">
        <v>3</v>
      </c>
      <c r="H15" s="229" t="s">
        <v>4</v>
      </c>
      <c r="I15" s="230"/>
      <c r="J15" s="231"/>
      <c r="K15" s="232" t="s">
        <v>12</v>
      </c>
      <c r="L15" s="2" t="s">
        <v>1</v>
      </c>
      <c r="M15" s="10" t="s">
        <v>5</v>
      </c>
      <c r="N15" s="10"/>
      <c r="O15" s="3"/>
      <c r="P15" s="234" t="s">
        <v>6</v>
      </c>
      <c r="Q15" s="235"/>
      <c r="R15" s="235"/>
      <c r="S15" s="236"/>
      <c r="T15" s="232" t="s">
        <v>7</v>
      </c>
      <c r="U15" s="227" t="s">
        <v>8</v>
      </c>
    </row>
    <row r="16" spans="1:22" x14ac:dyDescent="0.25">
      <c r="A16" s="6"/>
      <c r="B16" s="7"/>
      <c r="C16" s="7"/>
      <c r="D16" s="7"/>
      <c r="E16" s="7"/>
      <c r="F16" s="8"/>
      <c r="G16" s="16"/>
      <c r="H16" s="18" t="s">
        <v>9</v>
      </c>
      <c r="I16" s="19" t="s">
        <v>10</v>
      </c>
      <c r="J16" s="19" t="s">
        <v>11</v>
      </c>
      <c r="K16" s="233"/>
      <c r="L16" s="9" t="s">
        <v>13</v>
      </c>
      <c r="M16" s="10" t="s">
        <v>14</v>
      </c>
      <c r="N16" s="10" t="s">
        <v>15</v>
      </c>
      <c r="O16" s="11" t="s">
        <v>16</v>
      </c>
      <c r="P16" s="9" t="s">
        <v>17</v>
      </c>
      <c r="Q16" s="10" t="s">
        <v>18</v>
      </c>
      <c r="R16" s="10" t="s">
        <v>19</v>
      </c>
      <c r="S16" s="11" t="s">
        <v>20</v>
      </c>
      <c r="T16" s="233"/>
      <c r="U16" s="228"/>
    </row>
    <row r="17" spans="1:34" x14ac:dyDescent="0.25">
      <c r="A17" s="203" t="s">
        <v>26</v>
      </c>
      <c r="B17" s="204"/>
      <c r="C17" s="204"/>
      <c r="D17" s="204"/>
      <c r="E17" s="204"/>
      <c r="F17" s="205"/>
      <c r="G17" s="28">
        <v>90</v>
      </c>
      <c r="H17" s="29">
        <v>12.7</v>
      </c>
      <c r="I17" s="30">
        <v>15.6</v>
      </c>
      <c r="J17" s="31">
        <v>10.199999999999999</v>
      </c>
      <c r="K17" s="29">
        <v>231.4</v>
      </c>
      <c r="L17" s="29">
        <v>0</v>
      </c>
      <c r="M17" s="32">
        <v>1.3</v>
      </c>
      <c r="N17" s="32">
        <v>0.1</v>
      </c>
      <c r="O17" s="29">
        <v>2.2999999999999998</v>
      </c>
      <c r="P17" s="32">
        <v>24.1</v>
      </c>
      <c r="Q17" s="32">
        <v>8.1999999999999993</v>
      </c>
      <c r="R17" s="32">
        <v>141</v>
      </c>
      <c r="S17" s="32">
        <v>1.7</v>
      </c>
      <c r="T17" s="13">
        <v>294</v>
      </c>
      <c r="U17" s="28">
        <v>2011</v>
      </c>
    </row>
    <row r="18" spans="1:34" x14ac:dyDescent="0.25">
      <c r="A18" s="203" t="s">
        <v>21</v>
      </c>
      <c r="B18" s="204"/>
      <c r="C18" s="204"/>
      <c r="D18" s="204"/>
      <c r="E18" s="204"/>
      <c r="F18" s="205"/>
      <c r="G18" s="28">
        <v>150</v>
      </c>
      <c r="H18" s="29">
        <v>3.6</v>
      </c>
      <c r="I18" s="30">
        <v>4.5999999999999996</v>
      </c>
      <c r="J18" s="31">
        <v>37.700000000000003</v>
      </c>
      <c r="K18" s="29">
        <v>206</v>
      </c>
      <c r="L18" s="29">
        <v>0</v>
      </c>
      <c r="M18" s="32">
        <v>0</v>
      </c>
      <c r="N18" s="32">
        <v>0</v>
      </c>
      <c r="O18" s="29">
        <v>3</v>
      </c>
      <c r="P18" s="32">
        <v>26</v>
      </c>
      <c r="Q18" s="32">
        <v>11</v>
      </c>
      <c r="R18" s="32">
        <v>78</v>
      </c>
      <c r="S18" s="32">
        <v>0.6</v>
      </c>
      <c r="T18" s="13">
        <v>302</v>
      </c>
      <c r="U18" s="28">
        <v>2011</v>
      </c>
    </row>
    <row r="19" spans="1:34" x14ac:dyDescent="0.25">
      <c r="A19" s="181" t="s">
        <v>129</v>
      </c>
      <c r="B19" s="182"/>
      <c r="C19" s="182"/>
      <c r="D19" s="182"/>
      <c r="E19" s="182"/>
      <c r="F19" s="183"/>
      <c r="G19" s="28">
        <v>60</v>
      </c>
      <c r="H19" s="29">
        <v>0.28999999999999998</v>
      </c>
      <c r="I19" s="30">
        <v>0.02</v>
      </c>
      <c r="J19" s="31">
        <v>1.47</v>
      </c>
      <c r="K19" s="29">
        <v>8.3800000000000008</v>
      </c>
      <c r="L19" s="29">
        <v>0.05</v>
      </c>
      <c r="M19" s="32">
        <v>17</v>
      </c>
      <c r="N19" s="32">
        <v>0</v>
      </c>
      <c r="O19" s="29">
        <f>-V31</f>
        <v>0</v>
      </c>
      <c r="P19" s="32">
        <v>0.21</v>
      </c>
      <c r="Q19" s="32">
        <v>5</v>
      </c>
      <c r="R19" s="32">
        <v>11</v>
      </c>
      <c r="S19" s="32">
        <v>4</v>
      </c>
      <c r="T19" s="184"/>
      <c r="U19" s="185"/>
    </row>
    <row r="20" spans="1:34" x14ac:dyDescent="0.25">
      <c r="A20" s="203" t="s">
        <v>22</v>
      </c>
      <c r="B20" s="204"/>
      <c r="C20" s="204"/>
      <c r="D20" s="204"/>
      <c r="E20" s="204"/>
      <c r="F20" s="205"/>
      <c r="G20" s="28">
        <v>40</v>
      </c>
      <c r="H20" s="29">
        <v>3.16</v>
      </c>
      <c r="I20" s="30">
        <v>0.08</v>
      </c>
      <c r="J20" s="31">
        <v>19.32</v>
      </c>
      <c r="K20" s="29">
        <v>94.4</v>
      </c>
      <c r="L20" s="29">
        <v>0.06</v>
      </c>
      <c r="M20" s="32">
        <v>0</v>
      </c>
      <c r="N20" s="32">
        <v>0</v>
      </c>
      <c r="O20" s="29">
        <v>0</v>
      </c>
      <c r="P20" s="32">
        <v>13.2</v>
      </c>
      <c r="Q20" s="32">
        <v>9.1999999999999993</v>
      </c>
      <c r="R20" s="32">
        <v>34.799999999999997</v>
      </c>
      <c r="S20" s="32">
        <v>0.8</v>
      </c>
      <c r="T20" s="147"/>
      <c r="U20" s="148"/>
    </row>
    <row r="21" spans="1:34" x14ac:dyDescent="0.25">
      <c r="A21" s="197" t="s">
        <v>38</v>
      </c>
      <c r="B21" s="198"/>
      <c r="C21" s="198"/>
      <c r="D21" s="198"/>
      <c r="E21" s="198"/>
      <c r="F21" s="199"/>
      <c r="G21" s="23">
        <v>180</v>
      </c>
      <c r="H21" s="24">
        <v>0.4</v>
      </c>
      <c r="I21" s="25">
        <v>0</v>
      </c>
      <c r="J21" s="26">
        <v>11.7</v>
      </c>
      <c r="K21" s="24">
        <v>49.5</v>
      </c>
      <c r="L21" s="24">
        <v>0</v>
      </c>
      <c r="M21" s="27">
        <v>3.3</v>
      </c>
      <c r="N21" s="27">
        <v>0</v>
      </c>
      <c r="O21" s="24">
        <v>0</v>
      </c>
      <c r="P21" s="27">
        <v>11.7</v>
      </c>
      <c r="Q21" s="27">
        <v>27.2</v>
      </c>
      <c r="R21" s="27">
        <v>15.5</v>
      </c>
      <c r="S21" s="27">
        <v>1.5</v>
      </c>
      <c r="T21" s="28">
        <v>377</v>
      </c>
      <c r="U21" s="149">
        <v>2011</v>
      </c>
      <c r="V21" s="5"/>
      <c r="W21" s="150"/>
    </row>
    <row r="22" spans="1:34" x14ac:dyDescent="0.25">
      <c r="A22" s="215" t="s">
        <v>23</v>
      </c>
      <c r="B22" s="216"/>
      <c r="C22" s="216"/>
      <c r="D22" s="216"/>
      <c r="E22" s="216"/>
      <c r="F22" s="217"/>
      <c r="G22" s="23">
        <v>460</v>
      </c>
      <c r="H22" s="24">
        <f t="shared" ref="H22:S22" si="0">SUM(H17:H21)</f>
        <v>20.149999999999999</v>
      </c>
      <c r="I22" s="25">
        <f t="shared" si="0"/>
        <v>20.299999999999997</v>
      </c>
      <c r="J22" s="26">
        <f t="shared" si="0"/>
        <v>80.39</v>
      </c>
      <c r="K22" s="24">
        <f t="shared" si="0"/>
        <v>589.67999999999995</v>
      </c>
      <c r="L22" s="24">
        <f t="shared" si="0"/>
        <v>0.11</v>
      </c>
      <c r="M22" s="27">
        <f t="shared" si="0"/>
        <v>21.6</v>
      </c>
      <c r="N22" s="27">
        <f t="shared" si="0"/>
        <v>0.1</v>
      </c>
      <c r="O22" s="24">
        <f t="shared" si="0"/>
        <v>5.3</v>
      </c>
      <c r="P22" s="27">
        <f t="shared" si="0"/>
        <v>75.210000000000008</v>
      </c>
      <c r="Q22" s="27">
        <f t="shared" si="0"/>
        <v>60.599999999999994</v>
      </c>
      <c r="R22" s="27">
        <f t="shared" si="0"/>
        <v>280.3</v>
      </c>
      <c r="S22" s="27">
        <f t="shared" si="0"/>
        <v>8.6</v>
      </c>
      <c r="T22" s="61"/>
      <c r="U22" s="61"/>
      <c r="V22" s="5"/>
      <c r="W22" s="150"/>
    </row>
    <row r="23" spans="1:34" x14ac:dyDescent="0.25">
      <c r="A23" s="203"/>
      <c r="B23" s="204"/>
      <c r="C23" s="204"/>
      <c r="D23" s="204"/>
      <c r="E23" s="204"/>
      <c r="F23" s="204"/>
      <c r="G23" s="92"/>
      <c r="H23" s="30"/>
      <c r="I23" s="30"/>
      <c r="J23" s="30" t="s">
        <v>25</v>
      </c>
      <c r="K23" s="30"/>
      <c r="L23" s="30"/>
      <c r="M23" s="30"/>
      <c r="N23" s="30"/>
      <c r="O23" s="30"/>
      <c r="P23" s="30"/>
      <c r="Q23" s="30"/>
      <c r="R23" s="30"/>
      <c r="S23" s="32"/>
      <c r="T23" s="21"/>
      <c r="U23" s="21"/>
    </row>
    <row r="24" spans="1:34" x14ac:dyDescent="0.25">
      <c r="A24" s="203" t="s">
        <v>69</v>
      </c>
      <c r="B24" s="204"/>
      <c r="C24" s="204"/>
      <c r="D24" s="204"/>
      <c r="E24" s="204"/>
      <c r="F24" s="205"/>
      <c r="G24" s="43">
        <v>200</v>
      </c>
      <c r="H24" s="45">
        <v>3.9</v>
      </c>
      <c r="I24" s="46">
        <v>2.8</v>
      </c>
      <c r="J24" s="47">
        <v>19</v>
      </c>
      <c r="K24" s="31">
        <v>117</v>
      </c>
      <c r="L24" s="45">
        <v>0.1</v>
      </c>
      <c r="M24" s="46">
        <v>6</v>
      </c>
      <c r="N24" s="45">
        <v>0.2</v>
      </c>
      <c r="O24" s="45">
        <v>0.4</v>
      </c>
      <c r="P24" s="45">
        <v>21</v>
      </c>
      <c r="Q24" s="45">
        <v>22</v>
      </c>
      <c r="R24" s="46">
        <v>54</v>
      </c>
      <c r="S24" s="29">
        <v>0.9</v>
      </c>
      <c r="T24" s="121">
        <v>113</v>
      </c>
      <c r="U24" s="28">
        <v>2011</v>
      </c>
    </row>
    <row r="25" spans="1:34" x14ac:dyDescent="0.25">
      <c r="A25" s="203" t="s">
        <v>27</v>
      </c>
      <c r="B25" s="204"/>
      <c r="C25" s="204"/>
      <c r="D25" s="204"/>
      <c r="E25" s="204"/>
      <c r="F25" s="205"/>
      <c r="G25" s="28">
        <v>90</v>
      </c>
      <c r="H25" s="29">
        <v>12.9</v>
      </c>
      <c r="I25" s="30">
        <v>13.5</v>
      </c>
      <c r="J25" s="31">
        <v>11.8</v>
      </c>
      <c r="K25" s="31">
        <v>219.8</v>
      </c>
      <c r="L25" s="29">
        <v>0</v>
      </c>
      <c r="M25" s="30">
        <v>0</v>
      </c>
      <c r="N25" s="29">
        <v>0</v>
      </c>
      <c r="O25" s="29">
        <v>0.4</v>
      </c>
      <c r="P25" s="29">
        <v>22.2</v>
      </c>
      <c r="Q25" s="29">
        <v>11.3</v>
      </c>
      <c r="R25" s="32">
        <v>91.1</v>
      </c>
      <c r="S25" s="32">
        <v>2.4</v>
      </c>
      <c r="T25" s="120">
        <v>268</v>
      </c>
      <c r="U25" s="28">
        <v>2011</v>
      </c>
    </row>
    <row r="26" spans="1:34" x14ac:dyDescent="0.25">
      <c r="A26" s="203" t="s">
        <v>65</v>
      </c>
      <c r="B26" s="204"/>
      <c r="C26" s="204"/>
      <c r="D26" s="204"/>
      <c r="E26" s="204"/>
      <c r="F26" s="205"/>
      <c r="G26" s="23">
        <v>150</v>
      </c>
      <c r="H26" s="24">
        <v>4.78</v>
      </c>
      <c r="I26" s="25">
        <v>4.43</v>
      </c>
      <c r="J26" s="26">
        <v>30.88</v>
      </c>
      <c r="K26" s="26">
        <v>182.55</v>
      </c>
      <c r="L26" s="24">
        <v>0.09</v>
      </c>
      <c r="M26" s="25">
        <v>0</v>
      </c>
      <c r="N26" s="24">
        <v>0</v>
      </c>
      <c r="O26" s="24">
        <v>0</v>
      </c>
      <c r="P26" s="24">
        <v>23.74</v>
      </c>
      <c r="Q26" s="24">
        <v>39.200000000000003</v>
      </c>
      <c r="R26" s="27">
        <v>164</v>
      </c>
      <c r="S26" s="27">
        <v>1.61</v>
      </c>
      <c r="T26" s="122">
        <v>302</v>
      </c>
      <c r="U26" s="28">
        <v>2011</v>
      </c>
    </row>
    <row r="27" spans="1:34" x14ac:dyDescent="0.25">
      <c r="A27" s="203" t="s">
        <v>29</v>
      </c>
      <c r="B27" s="204"/>
      <c r="C27" s="204"/>
      <c r="D27" s="204"/>
      <c r="E27" s="204"/>
      <c r="F27" s="205"/>
      <c r="G27" s="43">
        <v>180</v>
      </c>
      <c r="H27" s="45">
        <v>7.0000000000000007E-2</v>
      </c>
      <c r="I27" s="46">
        <v>0.02</v>
      </c>
      <c r="J27" s="47">
        <v>15</v>
      </c>
      <c r="K27" s="47">
        <v>60</v>
      </c>
      <c r="L27" s="45">
        <v>0</v>
      </c>
      <c r="M27" s="46">
        <v>0.03</v>
      </c>
      <c r="N27" s="45">
        <v>0</v>
      </c>
      <c r="O27" s="45">
        <v>0</v>
      </c>
      <c r="P27" s="45">
        <v>1.4</v>
      </c>
      <c r="Q27" s="45">
        <v>11.1</v>
      </c>
      <c r="R27" s="48">
        <v>2.8</v>
      </c>
      <c r="S27" s="48">
        <v>0.28000000000000003</v>
      </c>
      <c r="T27" s="121">
        <v>376</v>
      </c>
      <c r="U27" s="28">
        <v>2011</v>
      </c>
      <c r="W27" s="5"/>
    </row>
    <row r="28" spans="1:34" x14ac:dyDescent="0.25">
      <c r="A28" s="200" t="s">
        <v>90</v>
      </c>
      <c r="B28" s="201"/>
      <c r="C28" s="201"/>
      <c r="D28" s="201"/>
      <c r="E28" s="201"/>
      <c r="F28" s="202"/>
      <c r="G28" s="43">
        <v>30</v>
      </c>
      <c r="H28" s="45">
        <v>2</v>
      </c>
      <c r="I28" s="46">
        <v>0.3</v>
      </c>
      <c r="J28" s="47">
        <v>12.7</v>
      </c>
      <c r="K28" s="47">
        <v>61.2</v>
      </c>
      <c r="L28" s="45">
        <v>0.1</v>
      </c>
      <c r="M28" s="46">
        <v>0</v>
      </c>
      <c r="N28" s="48">
        <v>0</v>
      </c>
      <c r="O28" s="45">
        <v>0.7</v>
      </c>
      <c r="P28" s="48">
        <v>5.7</v>
      </c>
      <c r="Q28" s="48">
        <v>5.4</v>
      </c>
      <c r="R28" s="48">
        <v>26.1</v>
      </c>
      <c r="S28" s="48">
        <v>1.2</v>
      </c>
      <c r="T28" s="138"/>
      <c r="U28" s="138"/>
      <c r="W28" s="137"/>
    </row>
    <row r="29" spans="1:34" x14ac:dyDescent="0.25">
      <c r="A29" s="203" t="s">
        <v>22</v>
      </c>
      <c r="B29" s="204"/>
      <c r="C29" s="204"/>
      <c r="D29" s="204"/>
      <c r="E29" s="204"/>
      <c r="F29" s="205"/>
      <c r="G29" s="28">
        <v>40</v>
      </c>
      <c r="H29" s="29">
        <f t="shared" ref="H29:S29" si="1">H20</f>
        <v>3.16</v>
      </c>
      <c r="I29" s="30">
        <f t="shared" si="1"/>
        <v>0.08</v>
      </c>
      <c r="J29" s="31">
        <f t="shared" si="1"/>
        <v>19.32</v>
      </c>
      <c r="K29" s="29">
        <f t="shared" si="1"/>
        <v>94.4</v>
      </c>
      <c r="L29" s="29">
        <f t="shared" si="1"/>
        <v>0.06</v>
      </c>
      <c r="M29" s="32">
        <f t="shared" si="1"/>
        <v>0</v>
      </c>
      <c r="N29" s="32">
        <f t="shared" si="1"/>
        <v>0</v>
      </c>
      <c r="O29" s="29">
        <f t="shared" si="1"/>
        <v>0</v>
      </c>
      <c r="P29" s="32">
        <f t="shared" si="1"/>
        <v>13.2</v>
      </c>
      <c r="Q29" s="32">
        <f t="shared" si="1"/>
        <v>9.1999999999999993</v>
      </c>
      <c r="R29" s="32">
        <f t="shared" si="1"/>
        <v>34.799999999999997</v>
      </c>
      <c r="S29" s="32">
        <f t="shared" si="1"/>
        <v>0.8</v>
      </c>
      <c r="T29" s="50"/>
      <c r="U29" s="146"/>
      <c r="V29" s="5"/>
      <c r="W29" s="150"/>
    </row>
    <row r="30" spans="1:34" x14ac:dyDescent="0.25">
      <c r="A30" s="215" t="s">
        <v>23</v>
      </c>
      <c r="B30" s="216"/>
      <c r="C30" s="216"/>
      <c r="D30" s="216"/>
      <c r="E30" s="216"/>
      <c r="F30" s="217"/>
      <c r="G30" s="56">
        <v>750</v>
      </c>
      <c r="H30" s="12">
        <f t="shared" ref="H30:S30" si="2">SUM(H24:H29)</f>
        <v>26.810000000000002</v>
      </c>
      <c r="I30" s="12">
        <f t="shared" si="2"/>
        <v>21.13</v>
      </c>
      <c r="J30" s="12">
        <f t="shared" si="2"/>
        <v>108.70000000000002</v>
      </c>
      <c r="K30" s="12">
        <f t="shared" si="2"/>
        <v>734.95</v>
      </c>
      <c r="L30" s="12">
        <f t="shared" si="2"/>
        <v>0.35000000000000003</v>
      </c>
      <c r="M30" s="12">
        <f t="shared" si="2"/>
        <v>6.03</v>
      </c>
      <c r="N30" s="12">
        <f t="shared" si="2"/>
        <v>0.2</v>
      </c>
      <c r="O30" s="12">
        <f t="shared" si="2"/>
        <v>1.5</v>
      </c>
      <c r="P30" s="12">
        <f t="shared" si="2"/>
        <v>87.240000000000009</v>
      </c>
      <c r="Q30" s="12">
        <f t="shared" si="2"/>
        <v>98.2</v>
      </c>
      <c r="R30" s="12">
        <f t="shared" si="2"/>
        <v>372.80000000000007</v>
      </c>
      <c r="S30" s="12">
        <f t="shared" si="2"/>
        <v>7.19</v>
      </c>
      <c r="T30" s="4"/>
      <c r="U30" s="5"/>
      <c r="V30" s="5"/>
      <c r="X30" s="5"/>
      <c r="Y30" s="5"/>
      <c r="Z30" s="5"/>
      <c r="AA30" s="5"/>
      <c r="AB30" s="5"/>
      <c r="AC30" s="5"/>
      <c r="AD30" s="5"/>
      <c r="AE30" s="5"/>
    </row>
    <row r="31" spans="1:34" x14ac:dyDescent="0.25">
      <c r="A31" s="206" t="s">
        <v>30</v>
      </c>
      <c r="B31" s="207"/>
      <c r="C31" s="207"/>
      <c r="D31" s="207"/>
      <c r="E31" s="207"/>
      <c r="F31" s="208"/>
      <c r="G31" s="28">
        <v>1210</v>
      </c>
      <c r="H31" s="12">
        <f t="shared" ref="H31:S31" si="3">H22+H30</f>
        <v>46.96</v>
      </c>
      <c r="I31" s="12">
        <f t="shared" si="3"/>
        <v>41.429999999999993</v>
      </c>
      <c r="J31" s="12">
        <f t="shared" si="3"/>
        <v>189.09000000000003</v>
      </c>
      <c r="K31" s="12">
        <f t="shared" si="3"/>
        <v>1324.63</v>
      </c>
      <c r="L31" s="12">
        <f t="shared" si="3"/>
        <v>0.46</v>
      </c>
      <c r="M31" s="12">
        <f t="shared" si="3"/>
        <v>27.630000000000003</v>
      </c>
      <c r="N31" s="12">
        <f t="shared" si="3"/>
        <v>0.30000000000000004</v>
      </c>
      <c r="O31" s="12">
        <f t="shared" si="3"/>
        <v>6.8</v>
      </c>
      <c r="P31" s="12">
        <f t="shared" si="3"/>
        <v>162.45000000000002</v>
      </c>
      <c r="Q31" s="12">
        <f t="shared" si="3"/>
        <v>158.80000000000001</v>
      </c>
      <c r="R31" s="12">
        <f t="shared" si="3"/>
        <v>653.10000000000014</v>
      </c>
      <c r="S31" s="12">
        <f t="shared" si="3"/>
        <v>15.79</v>
      </c>
      <c r="T31" s="4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 x14ac:dyDescent="0.25">
      <c r="A32" s="250"/>
      <c r="B32" s="250"/>
      <c r="C32" s="250"/>
      <c r="D32" s="250"/>
      <c r="E32" s="250"/>
      <c r="F32" s="25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5"/>
      <c r="U32" s="5"/>
      <c r="V32" s="5"/>
      <c r="W32" s="5"/>
      <c r="AF32" s="5"/>
      <c r="AG32" s="5"/>
      <c r="AH32" s="5"/>
    </row>
    <row r="33" spans="1:22" x14ac:dyDescent="0.25">
      <c r="A33" s="5"/>
      <c r="B33" s="5"/>
      <c r="C33" s="5"/>
      <c r="D33" s="5"/>
      <c r="E33" s="5"/>
      <c r="F33" s="5"/>
      <c r="G33" s="5" t="s">
        <v>31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2" x14ac:dyDescent="0.25">
      <c r="A34" s="33"/>
      <c r="B34" s="34"/>
      <c r="C34" s="34"/>
      <c r="D34" s="34"/>
      <c r="E34" s="34"/>
      <c r="F34" s="34"/>
      <c r="G34" s="34"/>
      <c r="H34" s="34"/>
      <c r="I34" s="34"/>
      <c r="J34" s="34" t="s">
        <v>24</v>
      </c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5"/>
    </row>
    <row r="35" spans="1:22" ht="45" x14ac:dyDescent="0.25">
      <c r="A35" s="1" t="s">
        <v>110</v>
      </c>
      <c r="B35" s="2"/>
      <c r="C35" s="2"/>
      <c r="D35" s="2"/>
      <c r="E35" s="2"/>
      <c r="F35" s="3"/>
      <c r="G35" s="15" t="s">
        <v>3</v>
      </c>
      <c r="H35" s="229" t="s">
        <v>4</v>
      </c>
      <c r="I35" s="230"/>
      <c r="J35" s="231"/>
      <c r="K35" s="232" t="s">
        <v>12</v>
      </c>
      <c r="L35" s="2" t="s">
        <v>1</v>
      </c>
      <c r="M35" s="34" t="s">
        <v>5</v>
      </c>
      <c r="N35" s="34"/>
      <c r="O35" s="3"/>
      <c r="P35" s="234" t="s">
        <v>6</v>
      </c>
      <c r="Q35" s="235"/>
      <c r="R35" s="235"/>
      <c r="S35" s="236"/>
      <c r="T35" s="232" t="s">
        <v>7</v>
      </c>
      <c r="U35" s="227" t="s">
        <v>8</v>
      </c>
    </row>
    <row r="36" spans="1:22" ht="17.45" customHeight="1" x14ac:dyDescent="0.25">
      <c r="A36" s="20"/>
      <c r="B36" s="21"/>
      <c r="C36" s="21"/>
      <c r="D36" s="21"/>
      <c r="E36" s="21"/>
      <c r="F36" s="22"/>
      <c r="G36" s="16"/>
      <c r="H36" s="18" t="s">
        <v>9</v>
      </c>
      <c r="I36" s="19" t="s">
        <v>10</v>
      </c>
      <c r="J36" s="19" t="s">
        <v>11</v>
      </c>
      <c r="K36" s="233"/>
      <c r="L36" s="33" t="s">
        <v>13</v>
      </c>
      <c r="M36" s="34" t="s">
        <v>14</v>
      </c>
      <c r="N36" s="34" t="s">
        <v>15</v>
      </c>
      <c r="O36" s="35" t="s">
        <v>16</v>
      </c>
      <c r="P36" s="33" t="s">
        <v>17</v>
      </c>
      <c r="Q36" s="34" t="s">
        <v>18</v>
      </c>
      <c r="R36" s="34" t="s">
        <v>19</v>
      </c>
      <c r="S36" s="35" t="s">
        <v>20</v>
      </c>
      <c r="T36" s="233"/>
      <c r="U36" s="228"/>
    </row>
    <row r="37" spans="1:22" x14ac:dyDescent="0.25">
      <c r="A37" s="203" t="s">
        <v>107</v>
      </c>
      <c r="B37" s="204"/>
      <c r="C37" s="204"/>
      <c r="D37" s="204"/>
      <c r="E37" s="204"/>
      <c r="F37" s="205"/>
      <c r="G37" s="28">
        <v>210</v>
      </c>
      <c r="H37" s="29">
        <v>5.7</v>
      </c>
      <c r="I37" s="30">
        <v>6.8</v>
      </c>
      <c r="J37" s="31">
        <v>41.7</v>
      </c>
      <c r="K37" s="29">
        <v>252.6</v>
      </c>
      <c r="L37" s="29">
        <v>0</v>
      </c>
      <c r="M37" s="32">
        <v>1.3</v>
      </c>
      <c r="N37" s="32">
        <v>0</v>
      </c>
      <c r="O37" s="29">
        <v>0.3</v>
      </c>
      <c r="P37" s="32">
        <v>35.200000000000003</v>
      </c>
      <c r="Q37" s="32">
        <v>61.8</v>
      </c>
      <c r="R37" s="32">
        <v>108</v>
      </c>
      <c r="S37" s="32">
        <v>0.5</v>
      </c>
      <c r="T37" s="94">
        <v>174</v>
      </c>
      <c r="U37" s="28">
        <v>2011</v>
      </c>
    </row>
    <row r="38" spans="1:22" x14ac:dyDescent="0.25">
      <c r="A38" s="203" t="s">
        <v>91</v>
      </c>
      <c r="B38" s="204"/>
      <c r="C38" s="204"/>
      <c r="D38" s="204"/>
      <c r="E38" s="204"/>
      <c r="F38" s="205"/>
      <c r="G38" s="28">
        <v>180</v>
      </c>
      <c r="H38" s="29">
        <v>3.1</v>
      </c>
      <c r="I38" s="30">
        <v>2.4</v>
      </c>
      <c r="J38" s="31">
        <v>17.2</v>
      </c>
      <c r="K38" s="29">
        <v>103.5</v>
      </c>
      <c r="L38" s="29">
        <v>0</v>
      </c>
      <c r="M38" s="32">
        <v>1.3</v>
      </c>
      <c r="N38" s="32">
        <v>0</v>
      </c>
      <c r="O38" s="29">
        <v>0</v>
      </c>
      <c r="P38" s="32">
        <v>18.7</v>
      </c>
      <c r="Q38" s="32">
        <v>62.1</v>
      </c>
      <c r="R38" s="32">
        <v>53.5</v>
      </c>
      <c r="S38" s="32">
        <v>0.3</v>
      </c>
      <c r="T38" s="130">
        <v>379</v>
      </c>
      <c r="U38" s="28">
        <v>2011</v>
      </c>
    </row>
    <row r="39" spans="1:22" x14ac:dyDescent="0.25">
      <c r="A39" s="203" t="s">
        <v>22</v>
      </c>
      <c r="B39" s="204"/>
      <c r="C39" s="204"/>
      <c r="D39" s="204"/>
      <c r="E39" s="204"/>
      <c r="F39" s="205"/>
      <c r="G39" s="28">
        <v>40</v>
      </c>
      <c r="H39" s="29">
        <f t="shared" ref="H39:S39" si="4">H20</f>
        <v>3.16</v>
      </c>
      <c r="I39" s="30">
        <f t="shared" si="4"/>
        <v>0.08</v>
      </c>
      <c r="J39" s="31">
        <f t="shared" si="4"/>
        <v>19.32</v>
      </c>
      <c r="K39" s="29">
        <f t="shared" si="4"/>
        <v>94.4</v>
      </c>
      <c r="L39" s="29">
        <f t="shared" si="4"/>
        <v>0.06</v>
      </c>
      <c r="M39" s="32">
        <f t="shared" si="4"/>
        <v>0</v>
      </c>
      <c r="N39" s="32">
        <f t="shared" si="4"/>
        <v>0</v>
      </c>
      <c r="O39" s="29">
        <f t="shared" si="4"/>
        <v>0</v>
      </c>
      <c r="P39" s="32">
        <f t="shared" si="4"/>
        <v>13.2</v>
      </c>
      <c r="Q39" s="32">
        <f t="shared" si="4"/>
        <v>9.1999999999999993</v>
      </c>
      <c r="R39" s="32">
        <f t="shared" si="4"/>
        <v>34.799999999999997</v>
      </c>
      <c r="S39" s="32">
        <f t="shared" si="4"/>
        <v>0.8</v>
      </c>
      <c r="T39" s="94"/>
      <c r="U39" s="28"/>
    </row>
    <row r="40" spans="1:22" x14ac:dyDescent="0.25">
      <c r="A40" s="197" t="s">
        <v>93</v>
      </c>
      <c r="B40" s="198"/>
      <c r="C40" s="198"/>
      <c r="D40" s="198"/>
      <c r="E40" s="198"/>
      <c r="F40" s="199"/>
      <c r="G40" s="23">
        <v>10</v>
      </c>
      <c r="H40" s="29">
        <v>0.1</v>
      </c>
      <c r="I40" s="30">
        <v>8.3000000000000007</v>
      </c>
      <c r="J40" s="31">
        <v>0.1</v>
      </c>
      <c r="K40" s="29">
        <v>75</v>
      </c>
      <c r="L40" s="29">
        <v>0</v>
      </c>
      <c r="M40" s="32">
        <v>0</v>
      </c>
      <c r="N40" s="32">
        <v>0.1</v>
      </c>
      <c r="O40" s="29">
        <v>0.1</v>
      </c>
      <c r="P40" s="32">
        <v>0</v>
      </c>
      <c r="Q40" s="32">
        <v>1</v>
      </c>
      <c r="R40" s="32">
        <v>2</v>
      </c>
      <c r="S40" s="32">
        <v>0</v>
      </c>
      <c r="T40" s="120">
        <v>14</v>
      </c>
      <c r="U40" s="28">
        <v>2011</v>
      </c>
    </row>
    <row r="41" spans="1:22" x14ac:dyDescent="0.25">
      <c r="A41" s="200" t="s">
        <v>92</v>
      </c>
      <c r="B41" s="201"/>
      <c r="C41" s="201"/>
      <c r="D41" s="201"/>
      <c r="E41" s="201"/>
      <c r="F41" s="202"/>
      <c r="G41" s="23">
        <v>100</v>
      </c>
      <c r="H41" s="24">
        <v>0.4</v>
      </c>
      <c r="I41" s="25">
        <v>0.4</v>
      </c>
      <c r="J41" s="26">
        <v>9.8000000000000007</v>
      </c>
      <c r="K41" s="24">
        <v>47</v>
      </c>
      <c r="L41" s="24">
        <v>0</v>
      </c>
      <c r="M41" s="27">
        <v>10</v>
      </c>
      <c r="N41" s="27">
        <v>0</v>
      </c>
      <c r="O41" s="24">
        <v>0</v>
      </c>
      <c r="P41" s="27">
        <v>0.1</v>
      </c>
      <c r="Q41" s="27">
        <v>32</v>
      </c>
      <c r="R41" s="27">
        <v>22</v>
      </c>
      <c r="S41" s="27">
        <v>4.4000000000000004</v>
      </c>
      <c r="T41" s="139"/>
      <c r="U41" s="28"/>
    </row>
    <row r="42" spans="1:22" x14ac:dyDescent="0.25">
      <c r="A42" s="203" t="s">
        <v>94</v>
      </c>
      <c r="B42" s="204"/>
      <c r="C42" s="204"/>
      <c r="D42" s="204"/>
      <c r="E42" s="204"/>
      <c r="F42" s="205"/>
      <c r="G42" s="28">
        <v>15</v>
      </c>
      <c r="H42" s="24">
        <v>3.5</v>
      </c>
      <c r="I42" s="25">
        <v>4.5</v>
      </c>
      <c r="J42" s="26">
        <v>0</v>
      </c>
      <c r="K42" s="24">
        <v>54.5</v>
      </c>
      <c r="L42" s="24">
        <v>0</v>
      </c>
      <c r="M42" s="27">
        <v>0</v>
      </c>
      <c r="N42" s="27">
        <v>0.1</v>
      </c>
      <c r="O42" s="24">
        <v>0.1</v>
      </c>
      <c r="P42" s="27">
        <v>5.5</v>
      </c>
      <c r="Q42" s="27">
        <v>132</v>
      </c>
      <c r="R42" s="27">
        <v>75</v>
      </c>
      <c r="S42" s="27">
        <v>0.2</v>
      </c>
      <c r="T42" s="120">
        <v>15</v>
      </c>
      <c r="U42" s="28">
        <v>2011</v>
      </c>
    </row>
    <row r="43" spans="1:22" x14ac:dyDescent="0.25">
      <c r="A43" s="215" t="s">
        <v>23</v>
      </c>
      <c r="B43" s="216"/>
      <c r="C43" s="216"/>
      <c r="D43" s="216"/>
      <c r="E43" s="216"/>
      <c r="F43" s="217"/>
      <c r="G43" s="23">
        <v>555</v>
      </c>
      <c r="H43" s="24">
        <f t="shared" ref="H43:S43" si="5">SUM(H37:H42)</f>
        <v>15.96</v>
      </c>
      <c r="I43" s="25">
        <f t="shared" si="5"/>
        <v>22.479999999999997</v>
      </c>
      <c r="J43" s="26">
        <f t="shared" si="5"/>
        <v>88.11999999999999</v>
      </c>
      <c r="K43" s="24">
        <f t="shared" si="5"/>
        <v>627</v>
      </c>
      <c r="L43" s="24">
        <f t="shared" si="5"/>
        <v>0.06</v>
      </c>
      <c r="M43" s="27">
        <f t="shared" si="5"/>
        <v>12.6</v>
      </c>
      <c r="N43" s="27">
        <f t="shared" si="5"/>
        <v>0.2</v>
      </c>
      <c r="O43" s="24">
        <f t="shared" si="5"/>
        <v>0.5</v>
      </c>
      <c r="P43" s="27">
        <f t="shared" si="5"/>
        <v>72.7</v>
      </c>
      <c r="Q43" s="27">
        <f t="shared" si="5"/>
        <v>298.10000000000002</v>
      </c>
      <c r="R43" s="27">
        <f t="shared" si="5"/>
        <v>295.3</v>
      </c>
      <c r="S43" s="27">
        <f t="shared" si="5"/>
        <v>6.2</v>
      </c>
      <c r="T43" s="4"/>
      <c r="U43" s="5"/>
    </row>
    <row r="44" spans="1:22" x14ac:dyDescent="0.25">
      <c r="A44" s="203"/>
      <c r="B44" s="204"/>
      <c r="C44" s="204"/>
      <c r="D44" s="204"/>
      <c r="E44" s="204"/>
      <c r="F44" s="204"/>
      <c r="G44" s="92"/>
      <c r="H44" s="30"/>
      <c r="I44" s="30"/>
      <c r="J44" s="30" t="s">
        <v>25</v>
      </c>
      <c r="K44" s="30"/>
      <c r="L44" s="30"/>
      <c r="M44" s="30"/>
      <c r="N44" s="30"/>
      <c r="O44" s="30"/>
      <c r="P44" s="30"/>
      <c r="Q44" s="30"/>
      <c r="R44" s="30"/>
      <c r="S44" s="32"/>
      <c r="T44" s="20"/>
      <c r="U44" s="60"/>
      <c r="V44" s="5"/>
    </row>
    <row r="45" spans="1:22" x14ac:dyDescent="0.25">
      <c r="A45" s="203" t="s">
        <v>105</v>
      </c>
      <c r="B45" s="204"/>
      <c r="C45" s="204"/>
      <c r="D45" s="204"/>
      <c r="E45" s="204"/>
      <c r="F45" s="205"/>
      <c r="G45" s="43" t="s">
        <v>37</v>
      </c>
      <c r="H45" s="45">
        <v>1.8</v>
      </c>
      <c r="I45" s="46">
        <v>5</v>
      </c>
      <c r="J45" s="47">
        <v>12.3</v>
      </c>
      <c r="K45" s="31">
        <v>102</v>
      </c>
      <c r="L45" s="45">
        <v>0</v>
      </c>
      <c r="M45" s="46">
        <v>22.2</v>
      </c>
      <c r="N45" s="45">
        <v>0.2</v>
      </c>
      <c r="O45" s="45">
        <v>2.2999999999999998</v>
      </c>
      <c r="P45" s="45">
        <v>27.4</v>
      </c>
      <c r="Q45" s="45">
        <v>54.5</v>
      </c>
      <c r="R45" s="46">
        <v>51.8</v>
      </c>
      <c r="S45" s="29">
        <v>1.3</v>
      </c>
      <c r="T45" s="120">
        <v>82</v>
      </c>
      <c r="U45" s="28">
        <v>2011</v>
      </c>
    </row>
    <row r="46" spans="1:22" x14ac:dyDescent="0.25">
      <c r="A46" s="200" t="s">
        <v>28</v>
      </c>
      <c r="B46" s="201"/>
      <c r="C46" s="201"/>
      <c r="D46" s="201"/>
      <c r="E46" s="201"/>
      <c r="F46" s="202"/>
      <c r="G46" s="43">
        <v>150</v>
      </c>
      <c r="H46" s="45">
        <v>3.6</v>
      </c>
      <c r="I46" s="46">
        <v>4.7</v>
      </c>
      <c r="J46" s="47">
        <v>38.4</v>
      </c>
      <c r="K46" s="31">
        <v>211.1</v>
      </c>
      <c r="L46" s="45">
        <v>0</v>
      </c>
      <c r="M46" s="46">
        <v>0</v>
      </c>
      <c r="N46" s="45">
        <v>0</v>
      </c>
      <c r="O46" s="45">
        <v>0.3</v>
      </c>
      <c r="P46" s="45">
        <v>27.9</v>
      </c>
      <c r="Q46" s="45">
        <v>8.9</v>
      </c>
      <c r="R46" s="46">
        <v>80.8</v>
      </c>
      <c r="S46" s="32">
        <v>0.5</v>
      </c>
      <c r="T46" s="124">
        <v>312</v>
      </c>
      <c r="U46" s="28">
        <v>2011</v>
      </c>
    </row>
    <row r="47" spans="1:22" x14ac:dyDescent="0.25">
      <c r="A47" s="203" t="s">
        <v>72</v>
      </c>
      <c r="B47" s="204"/>
      <c r="C47" s="204"/>
      <c r="D47" s="204"/>
      <c r="E47" s="204"/>
      <c r="F47" s="205"/>
      <c r="G47" s="28">
        <v>90</v>
      </c>
      <c r="H47" s="29">
        <v>6.68</v>
      </c>
      <c r="I47" s="30">
        <v>2.4</v>
      </c>
      <c r="J47" s="31">
        <v>6.51</v>
      </c>
      <c r="K47" s="31">
        <v>74</v>
      </c>
      <c r="L47" s="29">
        <v>0.06</v>
      </c>
      <c r="M47" s="30">
        <v>38.28</v>
      </c>
      <c r="N47" s="29">
        <v>20.9</v>
      </c>
      <c r="O47" s="29">
        <v>0</v>
      </c>
      <c r="P47" s="29">
        <v>22.01</v>
      </c>
      <c r="Q47" s="29">
        <v>38.28</v>
      </c>
      <c r="R47" s="32">
        <v>95.72</v>
      </c>
      <c r="S47" s="32">
        <v>0.53</v>
      </c>
      <c r="T47" s="125">
        <v>240</v>
      </c>
      <c r="U47" s="28">
        <v>2011</v>
      </c>
    </row>
    <row r="48" spans="1:22" x14ac:dyDescent="0.25">
      <c r="A48" s="203" t="s">
        <v>35</v>
      </c>
      <c r="B48" s="204"/>
      <c r="C48" s="204"/>
      <c r="D48" s="204"/>
      <c r="E48" s="204"/>
      <c r="F48" s="205"/>
      <c r="G48" s="23">
        <v>180</v>
      </c>
      <c r="H48" s="24">
        <v>0.1</v>
      </c>
      <c r="I48" s="25">
        <v>0</v>
      </c>
      <c r="J48" s="26">
        <v>26.9</v>
      </c>
      <c r="K48" s="26">
        <v>110.2</v>
      </c>
      <c r="L48" s="24">
        <v>0</v>
      </c>
      <c r="M48" s="25">
        <v>3</v>
      </c>
      <c r="N48" s="24">
        <v>0</v>
      </c>
      <c r="O48" s="24">
        <v>0</v>
      </c>
      <c r="P48" s="24">
        <v>5</v>
      </c>
      <c r="Q48" s="24">
        <v>15.2</v>
      </c>
      <c r="R48" s="27">
        <v>9.1</v>
      </c>
      <c r="S48" s="27">
        <v>0.1</v>
      </c>
      <c r="T48" s="123">
        <v>359</v>
      </c>
      <c r="U48" s="28">
        <v>2011</v>
      </c>
    </row>
    <row r="49" spans="1:23" x14ac:dyDescent="0.25">
      <c r="A49" s="200" t="s">
        <v>90</v>
      </c>
      <c r="B49" s="201"/>
      <c r="C49" s="201"/>
      <c r="D49" s="201"/>
      <c r="E49" s="201"/>
      <c r="F49" s="202"/>
      <c r="G49" s="23">
        <v>30</v>
      </c>
      <c r="H49" s="24">
        <f t="shared" ref="H49:S49" si="6">H28</f>
        <v>2</v>
      </c>
      <c r="I49" s="25">
        <f t="shared" si="6"/>
        <v>0.3</v>
      </c>
      <c r="J49" s="26">
        <f t="shared" si="6"/>
        <v>12.7</v>
      </c>
      <c r="K49" s="26">
        <f t="shared" si="6"/>
        <v>61.2</v>
      </c>
      <c r="L49" s="24">
        <f t="shared" si="6"/>
        <v>0.1</v>
      </c>
      <c r="M49" s="25">
        <f t="shared" si="6"/>
        <v>0</v>
      </c>
      <c r="N49" s="27">
        <f t="shared" si="6"/>
        <v>0</v>
      </c>
      <c r="O49" s="24">
        <f t="shared" si="6"/>
        <v>0.7</v>
      </c>
      <c r="P49" s="27">
        <f t="shared" si="6"/>
        <v>5.7</v>
      </c>
      <c r="Q49" s="27">
        <f t="shared" si="6"/>
        <v>5.4</v>
      </c>
      <c r="R49" s="27">
        <f t="shared" si="6"/>
        <v>26.1</v>
      </c>
      <c r="S49" s="27">
        <f t="shared" si="6"/>
        <v>1.2</v>
      </c>
      <c r="T49" s="142"/>
      <c r="U49" s="138"/>
    </row>
    <row r="50" spans="1:23" x14ac:dyDescent="0.25">
      <c r="A50" s="203" t="s">
        <v>22</v>
      </c>
      <c r="B50" s="204"/>
      <c r="C50" s="204"/>
      <c r="D50" s="204"/>
      <c r="E50" s="204"/>
      <c r="F50" s="205"/>
      <c r="G50" s="28">
        <v>40</v>
      </c>
      <c r="H50" s="29">
        <f t="shared" ref="H50:S50" si="7">H20</f>
        <v>3.16</v>
      </c>
      <c r="I50" s="30">
        <f t="shared" si="7"/>
        <v>0.08</v>
      </c>
      <c r="J50" s="31">
        <f t="shared" si="7"/>
        <v>19.32</v>
      </c>
      <c r="K50" s="29">
        <f t="shared" si="7"/>
        <v>94.4</v>
      </c>
      <c r="L50" s="29">
        <f t="shared" si="7"/>
        <v>0.06</v>
      </c>
      <c r="M50" s="32">
        <f t="shared" si="7"/>
        <v>0</v>
      </c>
      <c r="N50" s="32">
        <f t="shared" si="7"/>
        <v>0</v>
      </c>
      <c r="O50" s="29">
        <f t="shared" si="7"/>
        <v>0</v>
      </c>
      <c r="P50" s="32">
        <f t="shared" si="7"/>
        <v>13.2</v>
      </c>
      <c r="Q50" s="32">
        <f t="shared" si="7"/>
        <v>9.1999999999999993</v>
      </c>
      <c r="R50" s="32">
        <f t="shared" si="7"/>
        <v>34.799999999999997</v>
      </c>
      <c r="S50" s="32">
        <f t="shared" si="7"/>
        <v>0.8</v>
      </c>
      <c r="T50" s="46"/>
      <c r="U50" s="59"/>
      <c r="V50" s="5"/>
    </row>
    <row r="51" spans="1:23" x14ac:dyDescent="0.25">
      <c r="A51" s="215" t="s">
        <v>23</v>
      </c>
      <c r="B51" s="216"/>
      <c r="C51" s="216"/>
      <c r="D51" s="216"/>
      <c r="E51" s="216"/>
      <c r="F51" s="217"/>
      <c r="G51" s="56">
        <v>760</v>
      </c>
      <c r="H51" s="12">
        <f t="shared" ref="H51:S51" si="8">SUM(H45:H50)</f>
        <v>17.34</v>
      </c>
      <c r="I51">
        <f t="shared" si="8"/>
        <v>12.48</v>
      </c>
      <c r="J51" s="33">
        <f t="shared" si="8"/>
        <v>116.13</v>
      </c>
      <c r="K51" s="33">
        <f t="shared" si="8"/>
        <v>652.9</v>
      </c>
      <c r="L51" s="33">
        <f t="shared" si="8"/>
        <v>0.22</v>
      </c>
      <c r="M51" s="12">
        <f t="shared" si="8"/>
        <v>63.480000000000004</v>
      </c>
      <c r="N51" s="12">
        <f t="shared" si="8"/>
        <v>21.099999999999998</v>
      </c>
      <c r="O51" s="12">
        <f t="shared" si="8"/>
        <v>3.3</v>
      </c>
      <c r="P51" s="55">
        <f t="shared" si="8"/>
        <v>101.21000000000001</v>
      </c>
      <c r="Q51" s="12">
        <f t="shared" si="8"/>
        <v>131.48000000000002</v>
      </c>
      <c r="R51" s="55">
        <f t="shared" si="8"/>
        <v>298.32</v>
      </c>
      <c r="S51" s="12">
        <f t="shared" si="8"/>
        <v>4.43</v>
      </c>
      <c r="T51" s="4"/>
      <c r="U51" s="5"/>
      <c r="W51" s="5"/>
    </row>
    <row r="52" spans="1:23" x14ac:dyDescent="0.25">
      <c r="A52" s="206" t="s">
        <v>30</v>
      </c>
      <c r="B52" s="207"/>
      <c r="C52" s="207"/>
      <c r="D52" s="207"/>
      <c r="E52" s="207"/>
      <c r="F52" s="208"/>
      <c r="G52" s="28">
        <v>1315</v>
      </c>
      <c r="H52" s="73">
        <v>50.2</v>
      </c>
      <c r="I52" s="12">
        <f t="shared" ref="I52:S52" si="9">I43+I51</f>
        <v>34.959999999999994</v>
      </c>
      <c r="J52" s="12">
        <f t="shared" si="9"/>
        <v>204.25</v>
      </c>
      <c r="K52" s="12">
        <f t="shared" si="9"/>
        <v>1279.9000000000001</v>
      </c>
      <c r="L52" s="12">
        <f t="shared" si="9"/>
        <v>0.28000000000000003</v>
      </c>
      <c r="M52" s="12">
        <f t="shared" si="9"/>
        <v>76.08</v>
      </c>
      <c r="N52" s="12">
        <f t="shared" si="9"/>
        <v>21.299999999999997</v>
      </c>
      <c r="O52" s="12">
        <f t="shared" si="9"/>
        <v>3.8</v>
      </c>
      <c r="P52" s="12">
        <f t="shared" si="9"/>
        <v>173.91000000000003</v>
      </c>
      <c r="Q52" s="12">
        <f t="shared" si="9"/>
        <v>429.58000000000004</v>
      </c>
      <c r="R52" s="12">
        <f t="shared" si="9"/>
        <v>593.62</v>
      </c>
      <c r="S52" s="12">
        <f t="shared" si="9"/>
        <v>10.629999999999999</v>
      </c>
      <c r="T52" s="5"/>
      <c r="U52" s="5"/>
    </row>
    <row r="53" spans="1:23" x14ac:dyDescent="0.25">
      <c r="A53" s="4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3" x14ac:dyDescent="0.25">
      <c r="A54" s="4"/>
      <c r="B54" s="5"/>
      <c r="C54" s="5"/>
      <c r="D54" s="5"/>
      <c r="E54" s="5"/>
      <c r="F54" s="5"/>
      <c r="G54" s="5" t="s">
        <v>36</v>
      </c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3" x14ac:dyDescent="0.25">
      <c r="A55" s="33"/>
      <c r="B55" s="34"/>
      <c r="C55" s="34"/>
      <c r="D55" s="34"/>
      <c r="E55" s="34"/>
      <c r="F55" s="34"/>
      <c r="G55" s="34"/>
      <c r="H55" s="34"/>
      <c r="I55" s="34"/>
      <c r="J55" s="34" t="s">
        <v>24</v>
      </c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5"/>
    </row>
    <row r="56" spans="1:23" ht="45" x14ac:dyDescent="0.25">
      <c r="A56" s="221" t="s">
        <v>111</v>
      </c>
      <c r="B56" s="222"/>
      <c r="C56" s="222"/>
      <c r="D56" s="222"/>
      <c r="E56" s="222"/>
      <c r="F56" s="223"/>
      <c r="G56" s="15" t="s">
        <v>3</v>
      </c>
      <c r="H56" s="229" t="s">
        <v>4</v>
      </c>
      <c r="I56" s="230"/>
      <c r="J56" s="231"/>
      <c r="K56" s="232" t="s">
        <v>12</v>
      </c>
      <c r="L56" s="2" t="s">
        <v>1</v>
      </c>
      <c r="M56" s="34" t="s">
        <v>5</v>
      </c>
      <c r="N56" s="34"/>
      <c r="O56" s="3"/>
      <c r="P56" s="234" t="s">
        <v>6</v>
      </c>
      <c r="Q56" s="235"/>
      <c r="R56" s="235"/>
      <c r="S56" s="236"/>
      <c r="T56" s="232" t="s">
        <v>7</v>
      </c>
      <c r="U56" s="227" t="s">
        <v>8</v>
      </c>
    </row>
    <row r="57" spans="1:23" ht="16.149999999999999" customHeight="1" x14ac:dyDescent="0.25">
      <c r="A57" s="20"/>
      <c r="B57" s="21"/>
      <c r="C57" s="21"/>
      <c r="D57" s="21"/>
      <c r="E57" s="21"/>
      <c r="F57" s="22"/>
      <c r="G57" s="16"/>
      <c r="H57" s="18" t="s">
        <v>9</v>
      </c>
      <c r="I57" s="19" t="s">
        <v>10</v>
      </c>
      <c r="J57" s="19" t="s">
        <v>11</v>
      </c>
      <c r="K57" s="233"/>
      <c r="L57" s="33" t="s">
        <v>13</v>
      </c>
      <c r="M57" s="34" t="s">
        <v>14</v>
      </c>
      <c r="N57" s="34" t="s">
        <v>15</v>
      </c>
      <c r="O57" s="35" t="s">
        <v>16</v>
      </c>
      <c r="P57" s="33" t="s">
        <v>17</v>
      </c>
      <c r="Q57" s="34" t="s">
        <v>18</v>
      </c>
      <c r="R57" s="34" t="s">
        <v>19</v>
      </c>
      <c r="S57" s="35" t="s">
        <v>20</v>
      </c>
      <c r="T57" s="233"/>
      <c r="U57" s="228"/>
    </row>
    <row r="58" spans="1:23" x14ac:dyDescent="0.25">
      <c r="A58" s="203" t="s">
        <v>66</v>
      </c>
      <c r="B58" s="204"/>
      <c r="C58" s="204"/>
      <c r="D58" s="204"/>
      <c r="E58" s="204"/>
      <c r="F58" s="205"/>
      <c r="G58" s="28">
        <v>90</v>
      </c>
      <c r="H58" s="67">
        <v>12.7</v>
      </c>
      <c r="I58" s="67">
        <v>15.6</v>
      </c>
      <c r="J58" s="67">
        <v>10.199999999999999</v>
      </c>
      <c r="K58" s="67">
        <v>231.4</v>
      </c>
      <c r="L58" s="67">
        <v>0</v>
      </c>
      <c r="M58" s="67">
        <v>1.3</v>
      </c>
      <c r="N58" s="67">
        <v>0.1</v>
      </c>
      <c r="O58" s="67">
        <v>2.2999999999999998</v>
      </c>
      <c r="P58" s="67">
        <v>24.1</v>
      </c>
      <c r="Q58" s="67">
        <v>8.1999999999999993</v>
      </c>
      <c r="R58" s="67">
        <v>141</v>
      </c>
      <c r="S58" s="67">
        <v>1.7</v>
      </c>
      <c r="T58" s="86">
        <v>292</v>
      </c>
      <c r="U58" s="86">
        <v>2011</v>
      </c>
    </row>
    <row r="59" spans="1:23" x14ac:dyDescent="0.25">
      <c r="A59" s="203" t="s">
        <v>128</v>
      </c>
      <c r="B59" s="204"/>
      <c r="C59" s="204"/>
      <c r="D59" s="204"/>
      <c r="E59" s="204"/>
      <c r="F59" s="205"/>
      <c r="G59" s="43">
        <v>150</v>
      </c>
      <c r="H59" s="24">
        <v>6.84</v>
      </c>
      <c r="I59" s="25">
        <v>8.01</v>
      </c>
      <c r="J59" s="26">
        <v>40.06</v>
      </c>
      <c r="K59" s="26">
        <v>260</v>
      </c>
      <c r="L59" s="24">
        <v>0.13</v>
      </c>
      <c r="M59" s="25">
        <v>0</v>
      </c>
      <c r="N59" s="24">
        <v>0</v>
      </c>
      <c r="O59" s="24">
        <v>0</v>
      </c>
      <c r="P59" s="24">
        <v>36.659999999999997</v>
      </c>
      <c r="Q59" s="24">
        <v>36.1</v>
      </c>
      <c r="R59" s="27">
        <v>156</v>
      </c>
      <c r="S59" s="27">
        <v>2.65</v>
      </c>
      <c r="T59" s="128">
        <v>204</v>
      </c>
      <c r="U59" s="28">
        <v>2011</v>
      </c>
    </row>
    <row r="60" spans="1:23" x14ac:dyDescent="0.25">
      <c r="A60" s="203" t="s">
        <v>22</v>
      </c>
      <c r="B60" s="204"/>
      <c r="C60" s="204"/>
      <c r="D60" s="204"/>
      <c r="E60" s="204"/>
      <c r="F60" s="205"/>
      <c r="G60" s="28">
        <v>40</v>
      </c>
      <c r="H60" s="29">
        <f t="shared" ref="H60:S60" si="10">H20</f>
        <v>3.16</v>
      </c>
      <c r="I60" s="30">
        <f t="shared" si="10"/>
        <v>0.08</v>
      </c>
      <c r="J60" s="31">
        <f t="shared" si="10"/>
        <v>19.32</v>
      </c>
      <c r="K60" s="29">
        <f t="shared" si="10"/>
        <v>94.4</v>
      </c>
      <c r="L60" s="29">
        <f t="shared" si="10"/>
        <v>0.06</v>
      </c>
      <c r="M60" s="32">
        <f t="shared" si="10"/>
        <v>0</v>
      </c>
      <c r="N60" s="32">
        <f t="shared" si="10"/>
        <v>0</v>
      </c>
      <c r="O60" s="29">
        <f t="shared" si="10"/>
        <v>0</v>
      </c>
      <c r="P60" s="32">
        <f t="shared" si="10"/>
        <v>13.2</v>
      </c>
      <c r="Q60" s="32">
        <f t="shared" si="10"/>
        <v>9.1999999999999993</v>
      </c>
      <c r="R60" s="32">
        <f t="shared" si="10"/>
        <v>34.799999999999997</v>
      </c>
      <c r="S60" s="32">
        <f t="shared" si="10"/>
        <v>0.8</v>
      </c>
      <c r="T60" s="14"/>
      <c r="U60" s="28"/>
    </row>
    <row r="61" spans="1:23" x14ac:dyDescent="0.25">
      <c r="A61" s="203" t="s">
        <v>73</v>
      </c>
      <c r="B61" s="204"/>
      <c r="C61" s="204"/>
      <c r="D61" s="204"/>
      <c r="E61" s="204"/>
      <c r="F61" s="205"/>
      <c r="G61" s="28">
        <v>180</v>
      </c>
      <c r="H61" s="24">
        <v>2.31</v>
      </c>
      <c r="I61" s="25">
        <v>10.02</v>
      </c>
      <c r="J61" s="26">
        <v>15</v>
      </c>
      <c r="K61" s="24">
        <v>159</v>
      </c>
      <c r="L61" s="24">
        <v>0.03</v>
      </c>
      <c r="M61" s="27">
        <v>0.3</v>
      </c>
      <c r="N61" s="27">
        <v>0</v>
      </c>
      <c r="O61" s="24">
        <v>0</v>
      </c>
      <c r="P61" s="27">
        <v>8.5</v>
      </c>
      <c r="Q61" s="27">
        <v>83.3</v>
      </c>
      <c r="R61" s="27">
        <v>56.5</v>
      </c>
      <c r="S61" s="27">
        <v>0.46</v>
      </c>
      <c r="T61" s="14">
        <v>378</v>
      </c>
      <c r="U61" s="28">
        <v>2011</v>
      </c>
    </row>
    <row r="62" spans="1:23" x14ac:dyDescent="0.25">
      <c r="A62" s="215" t="s">
        <v>23</v>
      </c>
      <c r="B62" s="216"/>
      <c r="C62" s="216"/>
      <c r="D62" s="216"/>
      <c r="E62" s="216"/>
      <c r="F62" s="217"/>
      <c r="G62" s="23">
        <f t="shared" ref="G62:S62" si="11">SUM(G58:G61)</f>
        <v>460</v>
      </c>
      <c r="H62" s="24">
        <f t="shared" si="11"/>
        <v>25.009999999999998</v>
      </c>
      <c r="I62" s="25">
        <f t="shared" si="11"/>
        <v>33.709999999999994</v>
      </c>
      <c r="J62" s="26">
        <f t="shared" si="11"/>
        <v>84.580000000000013</v>
      </c>
      <c r="K62" s="24">
        <f t="shared" si="11"/>
        <v>744.8</v>
      </c>
      <c r="L62" s="24">
        <f t="shared" si="11"/>
        <v>0.22</v>
      </c>
      <c r="M62" s="27">
        <f t="shared" si="11"/>
        <v>1.6</v>
      </c>
      <c r="N62" s="27">
        <f t="shared" si="11"/>
        <v>0.1</v>
      </c>
      <c r="O62" s="24">
        <f t="shared" si="11"/>
        <v>2.2999999999999998</v>
      </c>
      <c r="P62" s="27">
        <f t="shared" si="11"/>
        <v>82.46</v>
      </c>
      <c r="Q62" s="27">
        <f t="shared" si="11"/>
        <v>136.80000000000001</v>
      </c>
      <c r="R62" s="27">
        <f t="shared" si="11"/>
        <v>388.3</v>
      </c>
      <c r="S62" s="27">
        <f t="shared" si="11"/>
        <v>5.6099999999999994</v>
      </c>
      <c r="T62" s="63"/>
      <c r="U62" s="61"/>
      <c r="V62" s="5"/>
    </row>
    <row r="63" spans="1:23" x14ac:dyDescent="0.25">
      <c r="A63" s="203"/>
      <c r="B63" s="204"/>
      <c r="C63" s="204"/>
      <c r="D63" s="204"/>
      <c r="E63" s="204"/>
      <c r="F63" s="205"/>
      <c r="G63" s="28"/>
      <c r="H63" s="30"/>
      <c r="I63" s="30"/>
      <c r="J63" s="30" t="s">
        <v>25</v>
      </c>
      <c r="K63" s="30"/>
      <c r="L63" s="30"/>
      <c r="M63" s="30"/>
      <c r="N63" s="30"/>
      <c r="O63" s="30"/>
      <c r="P63" s="30"/>
      <c r="Q63" s="30"/>
      <c r="R63" s="30"/>
      <c r="S63" s="32"/>
      <c r="T63" s="20"/>
      <c r="U63" s="60"/>
      <c r="V63" s="5"/>
    </row>
    <row r="64" spans="1:23" x14ac:dyDescent="0.25">
      <c r="A64" s="203" t="s">
        <v>42</v>
      </c>
      <c r="B64" s="204"/>
      <c r="C64" s="204"/>
      <c r="D64" s="204"/>
      <c r="E64" s="204"/>
      <c r="F64" s="205"/>
      <c r="G64" s="28">
        <v>200</v>
      </c>
      <c r="H64" s="45">
        <v>5.6</v>
      </c>
      <c r="I64" s="46">
        <v>5.4</v>
      </c>
      <c r="J64" s="47">
        <v>17.5</v>
      </c>
      <c r="K64" s="31">
        <v>140.69999999999999</v>
      </c>
      <c r="L64" s="45">
        <v>0.2</v>
      </c>
      <c r="M64" s="46">
        <v>9.6</v>
      </c>
      <c r="N64" s="45">
        <v>0.3</v>
      </c>
      <c r="O64" s="45">
        <v>4</v>
      </c>
      <c r="P64" s="45">
        <v>35.6</v>
      </c>
      <c r="Q64" s="45">
        <v>48.8</v>
      </c>
      <c r="R64" s="46">
        <v>83.7</v>
      </c>
      <c r="S64" s="29">
        <v>2.1</v>
      </c>
      <c r="T64" s="74">
        <v>102</v>
      </c>
      <c r="U64" s="28">
        <v>2011</v>
      </c>
    </row>
    <row r="65" spans="1:22" x14ac:dyDescent="0.25">
      <c r="A65" s="203" t="s">
        <v>40</v>
      </c>
      <c r="B65" s="204"/>
      <c r="C65" s="204"/>
      <c r="D65" s="204"/>
      <c r="E65" s="204"/>
      <c r="F65" s="205"/>
      <c r="G65" s="23">
        <v>90</v>
      </c>
      <c r="H65" s="29">
        <v>10.6</v>
      </c>
      <c r="I65" s="30">
        <v>13.2</v>
      </c>
      <c r="J65" s="31">
        <v>9.5</v>
      </c>
      <c r="K65" s="31">
        <v>198.6</v>
      </c>
      <c r="L65" s="29">
        <v>0</v>
      </c>
      <c r="M65" s="30">
        <v>1.6</v>
      </c>
      <c r="N65" s="29">
        <v>0</v>
      </c>
      <c r="O65" s="29">
        <v>0.5</v>
      </c>
      <c r="P65" s="29">
        <v>14.6</v>
      </c>
      <c r="Q65" s="29">
        <v>6.1</v>
      </c>
      <c r="R65" s="32">
        <v>65.099999999999994</v>
      </c>
      <c r="S65" s="32">
        <v>1.7</v>
      </c>
      <c r="T65" s="75">
        <v>278</v>
      </c>
      <c r="U65" s="28">
        <v>2011</v>
      </c>
    </row>
    <row r="66" spans="1:22" x14ac:dyDescent="0.25">
      <c r="A66" s="218" t="s">
        <v>118</v>
      </c>
      <c r="B66" s="219"/>
      <c r="C66" s="219"/>
      <c r="D66" s="219"/>
      <c r="E66" s="219"/>
      <c r="F66" s="246"/>
      <c r="G66" s="28">
        <v>150</v>
      </c>
      <c r="H66" s="29">
        <v>5.5</v>
      </c>
      <c r="I66" s="30">
        <v>4.8</v>
      </c>
      <c r="J66" s="31">
        <v>31.3</v>
      </c>
      <c r="K66" s="29">
        <v>191</v>
      </c>
      <c r="L66" s="29">
        <v>0.1</v>
      </c>
      <c r="M66" s="32">
        <v>0</v>
      </c>
      <c r="N66" s="32">
        <v>0</v>
      </c>
      <c r="O66" s="29">
        <v>0.8</v>
      </c>
      <c r="P66" s="32">
        <v>7</v>
      </c>
      <c r="Q66" s="32">
        <v>11</v>
      </c>
      <c r="R66" s="32">
        <v>36</v>
      </c>
      <c r="S66" s="32">
        <v>0.8</v>
      </c>
      <c r="T66" s="94">
        <v>279</v>
      </c>
      <c r="U66" s="28">
        <v>2005</v>
      </c>
    </row>
    <row r="67" spans="1:22" x14ac:dyDescent="0.25">
      <c r="A67" s="203" t="s">
        <v>29</v>
      </c>
      <c r="B67" s="204"/>
      <c r="C67" s="204"/>
      <c r="D67" s="204"/>
      <c r="E67" s="204"/>
      <c r="F67" s="205"/>
      <c r="G67" s="28">
        <v>180</v>
      </c>
      <c r="H67" s="45">
        <v>7.0000000000000007E-2</v>
      </c>
      <c r="I67" s="46">
        <v>0.02</v>
      </c>
      <c r="J67" s="47">
        <v>15</v>
      </c>
      <c r="K67" s="47">
        <v>60</v>
      </c>
      <c r="L67" s="45">
        <v>0</v>
      </c>
      <c r="M67" s="46">
        <v>0.03</v>
      </c>
      <c r="N67" s="45">
        <v>0</v>
      </c>
      <c r="O67" s="45">
        <v>0</v>
      </c>
      <c r="P67" s="45">
        <v>1.4</v>
      </c>
      <c r="Q67" s="45">
        <v>11.1</v>
      </c>
      <c r="R67" s="48">
        <v>2.8</v>
      </c>
      <c r="S67" s="48">
        <v>0.28000000000000003</v>
      </c>
      <c r="T67" s="119">
        <v>376</v>
      </c>
      <c r="U67" s="28">
        <v>2011</v>
      </c>
    </row>
    <row r="68" spans="1:22" x14ac:dyDescent="0.25">
      <c r="A68" s="200" t="s">
        <v>90</v>
      </c>
      <c r="B68" s="201"/>
      <c r="C68" s="201"/>
      <c r="D68" s="201"/>
      <c r="E68" s="201"/>
      <c r="F68" s="202"/>
      <c r="G68" s="28">
        <v>30</v>
      </c>
      <c r="H68" s="45">
        <f t="shared" ref="H68:S68" si="12">H28</f>
        <v>2</v>
      </c>
      <c r="I68" s="46">
        <f t="shared" si="12"/>
        <v>0.3</v>
      </c>
      <c r="J68" s="47">
        <f t="shared" si="12"/>
        <v>12.7</v>
      </c>
      <c r="K68" s="47">
        <f t="shared" si="12"/>
        <v>61.2</v>
      </c>
      <c r="L68" s="45">
        <f t="shared" si="12"/>
        <v>0.1</v>
      </c>
      <c r="M68" s="46">
        <f t="shared" si="12"/>
        <v>0</v>
      </c>
      <c r="N68" s="48">
        <f t="shared" si="12"/>
        <v>0</v>
      </c>
      <c r="O68" s="45">
        <f t="shared" si="12"/>
        <v>0.7</v>
      </c>
      <c r="P68" s="48">
        <f t="shared" si="12"/>
        <v>5.7</v>
      </c>
      <c r="Q68" s="48">
        <f t="shared" si="12"/>
        <v>5.4</v>
      </c>
      <c r="R68" s="48">
        <f t="shared" si="12"/>
        <v>26.1</v>
      </c>
      <c r="S68" s="48">
        <f t="shared" si="12"/>
        <v>1.2</v>
      </c>
      <c r="T68" s="138"/>
      <c r="U68" s="138"/>
    </row>
    <row r="69" spans="1:22" x14ac:dyDescent="0.25">
      <c r="A69" s="203" t="s">
        <v>22</v>
      </c>
      <c r="B69" s="204"/>
      <c r="C69" s="204"/>
      <c r="D69" s="204"/>
      <c r="E69" s="204"/>
      <c r="F69" s="205"/>
      <c r="G69" s="28">
        <v>40</v>
      </c>
      <c r="H69" s="29">
        <f t="shared" ref="H69:S69" si="13">H20</f>
        <v>3.16</v>
      </c>
      <c r="I69" s="30">
        <f t="shared" si="13"/>
        <v>0.08</v>
      </c>
      <c r="J69" s="31">
        <f t="shared" si="13"/>
        <v>19.32</v>
      </c>
      <c r="K69" s="29">
        <f t="shared" si="13"/>
        <v>94.4</v>
      </c>
      <c r="L69" s="29">
        <f t="shared" si="13"/>
        <v>0.06</v>
      </c>
      <c r="M69" s="32">
        <f t="shared" si="13"/>
        <v>0</v>
      </c>
      <c r="N69" s="32">
        <f t="shared" si="13"/>
        <v>0</v>
      </c>
      <c r="O69" s="29">
        <f t="shared" si="13"/>
        <v>0</v>
      </c>
      <c r="P69" s="32">
        <f t="shared" si="13"/>
        <v>13.2</v>
      </c>
      <c r="Q69" s="32">
        <f t="shared" si="13"/>
        <v>9.1999999999999993</v>
      </c>
      <c r="R69" s="32">
        <f t="shared" si="13"/>
        <v>34.799999999999997</v>
      </c>
      <c r="S69" s="32">
        <f t="shared" si="13"/>
        <v>0.8</v>
      </c>
      <c r="T69" s="47"/>
      <c r="U69" s="59"/>
      <c r="V69" s="5"/>
    </row>
    <row r="70" spans="1:22" x14ac:dyDescent="0.25">
      <c r="A70" s="215" t="s">
        <v>23</v>
      </c>
      <c r="B70" s="216"/>
      <c r="C70" s="216"/>
      <c r="D70" s="216"/>
      <c r="E70" s="216"/>
      <c r="F70" s="217"/>
      <c r="G70" s="56">
        <f t="shared" ref="G70:S70" si="14">SUM(G64:G69)</f>
        <v>690</v>
      </c>
      <c r="H70" s="29">
        <f t="shared" si="14"/>
        <v>26.93</v>
      </c>
      <c r="I70" s="30">
        <f t="shared" si="14"/>
        <v>23.8</v>
      </c>
      <c r="J70" s="31">
        <f t="shared" si="14"/>
        <v>105.32</v>
      </c>
      <c r="K70" s="31">
        <f t="shared" si="14"/>
        <v>745.9</v>
      </c>
      <c r="L70" s="29">
        <f t="shared" si="14"/>
        <v>0.46</v>
      </c>
      <c r="M70" s="30">
        <f t="shared" si="14"/>
        <v>11.229999999999999</v>
      </c>
      <c r="N70" s="29">
        <f t="shared" si="14"/>
        <v>0.3</v>
      </c>
      <c r="O70" s="29">
        <f t="shared" si="14"/>
        <v>6</v>
      </c>
      <c r="P70" s="29">
        <f t="shared" si="14"/>
        <v>77.5</v>
      </c>
      <c r="Q70" s="29">
        <f t="shared" si="14"/>
        <v>91.600000000000009</v>
      </c>
      <c r="R70" s="32">
        <f t="shared" si="14"/>
        <v>248.5</v>
      </c>
      <c r="S70" s="32">
        <f t="shared" si="14"/>
        <v>6.88</v>
      </c>
      <c r="T70" s="4"/>
      <c r="U70" s="5"/>
      <c r="V70" s="5"/>
    </row>
    <row r="71" spans="1:22" x14ac:dyDescent="0.25">
      <c r="A71" s="206" t="s">
        <v>30</v>
      </c>
      <c r="B71" s="207"/>
      <c r="C71" s="207"/>
      <c r="D71" s="207"/>
      <c r="E71" s="207"/>
      <c r="F71" s="208"/>
      <c r="G71" s="28">
        <f>SUM(G62,G70)</f>
        <v>1150</v>
      </c>
      <c r="H71" s="12">
        <f t="shared" ref="H71:S71" si="15">H62+H70</f>
        <v>51.94</v>
      </c>
      <c r="I71" s="12">
        <f t="shared" si="15"/>
        <v>57.509999999999991</v>
      </c>
      <c r="J71" s="12">
        <f t="shared" si="15"/>
        <v>189.9</v>
      </c>
      <c r="K71" s="12">
        <f t="shared" si="15"/>
        <v>1490.6999999999998</v>
      </c>
      <c r="L71" s="12">
        <f t="shared" si="15"/>
        <v>0.68</v>
      </c>
      <c r="M71" s="12">
        <f t="shared" si="15"/>
        <v>12.829999999999998</v>
      </c>
      <c r="N71" s="12">
        <f t="shared" si="15"/>
        <v>0.4</v>
      </c>
      <c r="O71" s="12">
        <f t="shared" si="15"/>
        <v>8.3000000000000007</v>
      </c>
      <c r="P71" s="12">
        <f t="shared" si="15"/>
        <v>159.95999999999998</v>
      </c>
      <c r="Q71" s="12">
        <f t="shared" si="15"/>
        <v>228.40000000000003</v>
      </c>
      <c r="R71" s="12">
        <f t="shared" si="15"/>
        <v>636.79999999999995</v>
      </c>
      <c r="S71" s="12">
        <f t="shared" si="15"/>
        <v>12.489999999999998</v>
      </c>
      <c r="T71" s="4"/>
      <c r="U71" s="5"/>
    </row>
    <row r="72" spans="1:22" x14ac:dyDescent="0.25">
      <c r="A72" s="4"/>
      <c r="B72" s="5"/>
      <c r="C72" s="5"/>
      <c r="D72" s="5"/>
      <c r="E72" s="5"/>
      <c r="F72" s="5"/>
      <c r="G72" s="5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5"/>
      <c r="U72" s="5"/>
    </row>
    <row r="73" spans="1:22" x14ac:dyDescent="0.25">
      <c r="A73" s="4"/>
      <c r="B73" s="5"/>
      <c r="C73" s="5"/>
      <c r="D73" s="5"/>
      <c r="E73" s="5"/>
      <c r="F73" s="5"/>
      <c r="G73" s="5" t="s">
        <v>43</v>
      </c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x14ac:dyDescent="0.25">
      <c r="A74" s="33"/>
      <c r="B74" s="34"/>
      <c r="C74" s="34"/>
      <c r="D74" s="34"/>
      <c r="E74" s="34"/>
      <c r="F74" s="34"/>
      <c r="G74" s="34"/>
      <c r="H74" s="34"/>
      <c r="I74" s="34"/>
      <c r="J74" s="34" t="s">
        <v>24</v>
      </c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5"/>
    </row>
    <row r="75" spans="1:22" ht="45" x14ac:dyDescent="0.25">
      <c r="A75" s="224" t="s">
        <v>109</v>
      </c>
      <c r="B75" s="225"/>
      <c r="C75" s="225"/>
      <c r="D75" s="225"/>
      <c r="E75" s="225"/>
      <c r="F75" s="226"/>
      <c r="G75" s="15" t="s">
        <v>3</v>
      </c>
      <c r="H75" s="229" t="s">
        <v>4</v>
      </c>
      <c r="I75" s="230"/>
      <c r="J75" s="231"/>
      <c r="K75" s="232" t="s">
        <v>12</v>
      </c>
      <c r="L75" s="2" t="s">
        <v>1</v>
      </c>
      <c r="M75" s="34" t="s">
        <v>5</v>
      </c>
      <c r="N75" s="34"/>
      <c r="O75" s="3"/>
      <c r="P75" s="234" t="s">
        <v>6</v>
      </c>
      <c r="Q75" s="235"/>
      <c r="R75" s="235"/>
      <c r="S75" s="236"/>
      <c r="T75" s="232" t="s">
        <v>7</v>
      </c>
      <c r="U75" s="227" t="s">
        <v>8</v>
      </c>
    </row>
    <row r="76" spans="1:22" ht="18.600000000000001" customHeight="1" x14ac:dyDescent="0.25">
      <c r="A76" s="20"/>
      <c r="B76" s="21"/>
      <c r="C76" s="21"/>
      <c r="D76" s="21"/>
      <c r="E76" s="21"/>
      <c r="F76" s="22"/>
      <c r="G76" s="16"/>
      <c r="H76" s="18" t="s">
        <v>9</v>
      </c>
      <c r="I76" s="19" t="s">
        <v>10</v>
      </c>
      <c r="J76" s="19" t="s">
        <v>11</v>
      </c>
      <c r="K76" s="233"/>
      <c r="L76" s="33" t="s">
        <v>13</v>
      </c>
      <c r="M76" s="34" t="s">
        <v>14</v>
      </c>
      <c r="N76" s="34" t="s">
        <v>15</v>
      </c>
      <c r="O76" s="35" t="s">
        <v>16</v>
      </c>
      <c r="P76" s="33" t="s">
        <v>17</v>
      </c>
      <c r="Q76" s="34" t="s">
        <v>18</v>
      </c>
      <c r="R76" s="34" t="s">
        <v>19</v>
      </c>
      <c r="S76" s="35" t="s">
        <v>20</v>
      </c>
      <c r="T76" s="233"/>
      <c r="U76" s="228"/>
    </row>
    <row r="77" spans="1:22" x14ac:dyDescent="0.25">
      <c r="A77" s="203" t="s">
        <v>44</v>
      </c>
      <c r="B77" s="204"/>
      <c r="C77" s="204"/>
      <c r="D77" s="204"/>
      <c r="E77" s="204"/>
      <c r="F77" s="205"/>
      <c r="G77" s="28" t="s">
        <v>77</v>
      </c>
      <c r="H77" s="29"/>
      <c r="I77" s="30"/>
      <c r="J77" s="31"/>
      <c r="K77" s="29"/>
      <c r="L77" s="29"/>
      <c r="M77" s="32"/>
      <c r="N77" s="32"/>
      <c r="O77" s="29"/>
      <c r="P77" s="32"/>
      <c r="Q77" s="32"/>
      <c r="R77" s="32"/>
      <c r="S77" s="32"/>
      <c r="T77" s="94">
        <v>291</v>
      </c>
      <c r="U77" s="28">
        <v>2011</v>
      </c>
    </row>
    <row r="78" spans="1:22" x14ac:dyDescent="0.25">
      <c r="A78" s="203" t="s">
        <v>29</v>
      </c>
      <c r="B78" s="204"/>
      <c r="C78" s="204"/>
      <c r="D78" s="204"/>
      <c r="E78" s="204"/>
      <c r="F78" s="205"/>
      <c r="G78" s="28">
        <v>180</v>
      </c>
      <c r="H78" s="29">
        <f t="shared" ref="H78:S78" si="16">H67</f>
        <v>7.0000000000000007E-2</v>
      </c>
      <c r="I78" s="30">
        <f t="shared" si="16"/>
        <v>0.02</v>
      </c>
      <c r="J78" s="31">
        <f t="shared" si="16"/>
        <v>15</v>
      </c>
      <c r="K78" s="29">
        <f t="shared" si="16"/>
        <v>60</v>
      </c>
      <c r="L78" s="29">
        <f t="shared" si="16"/>
        <v>0</v>
      </c>
      <c r="M78" s="32">
        <f t="shared" si="16"/>
        <v>0.03</v>
      </c>
      <c r="N78" s="32">
        <f t="shared" si="16"/>
        <v>0</v>
      </c>
      <c r="O78" s="29">
        <f t="shared" si="16"/>
        <v>0</v>
      </c>
      <c r="P78" s="32">
        <f t="shared" si="16"/>
        <v>1.4</v>
      </c>
      <c r="Q78" s="32">
        <f t="shared" si="16"/>
        <v>11.1</v>
      </c>
      <c r="R78" s="32">
        <f t="shared" si="16"/>
        <v>2.8</v>
      </c>
      <c r="S78" s="32">
        <f t="shared" si="16"/>
        <v>0.28000000000000003</v>
      </c>
      <c r="T78" s="94">
        <v>376</v>
      </c>
      <c r="U78" s="28">
        <v>2011</v>
      </c>
    </row>
    <row r="79" spans="1:22" x14ac:dyDescent="0.25">
      <c r="A79" s="203" t="s">
        <v>22</v>
      </c>
      <c r="B79" s="204"/>
      <c r="C79" s="204"/>
      <c r="D79" s="204"/>
      <c r="E79" s="204"/>
      <c r="F79" s="205"/>
      <c r="G79" s="28">
        <v>40</v>
      </c>
      <c r="H79" s="29">
        <f t="shared" ref="H79:S79" si="17">H20</f>
        <v>3.16</v>
      </c>
      <c r="I79" s="30">
        <f t="shared" si="17"/>
        <v>0.08</v>
      </c>
      <c r="J79" s="31">
        <f t="shared" si="17"/>
        <v>19.32</v>
      </c>
      <c r="K79" s="29">
        <f t="shared" si="17"/>
        <v>94.4</v>
      </c>
      <c r="L79" s="29">
        <f t="shared" si="17"/>
        <v>0.06</v>
      </c>
      <c r="M79" s="32">
        <f t="shared" si="17"/>
        <v>0</v>
      </c>
      <c r="N79" s="32">
        <f t="shared" si="17"/>
        <v>0</v>
      </c>
      <c r="O79" s="29">
        <f t="shared" si="17"/>
        <v>0</v>
      </c>
      <c r="P79" s="32">
        <f t="shared" si="17"/>
        <v>13.2</v>
      </c>
      <c r="Q79" s="32">
        <f t="shared" si="17"/>
        <v>9.1999999999999993</v>
      </c>
      <c r="R79" s="32">
        <f t="shared" si="17"/>
        <v>34.799999999999997</v>
      </c>
      <c r="S79" s="32">
        <f t="shared" si="17"/>
        <v>0.8</v>
      </c>
      <c r="T79" s="47"/>
      <c r="U79" s="95"/>
      <c r="V79" s="81"/>
    </row>
    <row r="80" spans="1:22" x14ac:dyDescent="0.25">
      <c r="A80" s="215" t="s">
        <v>23</v>
      </c>
      <c r="B80" s="216"/>
      <c r="C80" s="216"/>
      <c r="D80" s="216"/>
      <c r="E80" s="216"/>
      <c r="F80" s="217"/>
      <c r="G80" s="23">
        <v>460</v>
      </c>
      <c r="H80" s="24">
        <f t="shared" ref="H80:S80" si="18">SUM(H77:H79)</f>
        <v>3.23</v>
      </c>
      <c r="I80" s="25">
        <f t="shared" si="18"/>
        <v>0.1</v>
      </c>
      <c r="J80" s="26">
        <f t="shared" si="18"/>
        <v>34.32</v>
      </c>
      <c r="K80" s="24">
        <f t="shared" si="18"/>
        <v>154.4</v>
      </c>
      <c r="L80" s="24">
        <f t="shared" si="18"/>
        <v>0.06</v>
      </c>
      <c r="M80" s="27">
        <f t="shared" si="18"/>
        <v>0.03</v>
      </c>
      <c r="N80" s="27">
        <f t="shared" si="18"/>
        <v>0</v>
      </c>
      <c r="O80" s="24">
        <f t="shared" si="18"/>
        <v>0</v>
      </c>
      <c r="P80" s="27">
        <f t="shared" si="18"/>
        <v>14.6</v>
      </c>
      <c r="Q80" s="27">
        <f t="shared" si="18"/>
        <v>20.299999999999997</v>
      </c>
      <c r="R80" s="27">
        <f t="shared" si="18"/>
        <v>37.599999999999994</v>
      </c>
      <c r="S80" s="27">
        <f t="shared" si="18"/>
        <v>1.08</v>
      </c>
      <c r="T80" s="61"/>
      <c r="U80" s="61"/>
      <c r="V80" s="5"/>
    </row>
    <row r="81" spans="1:22" x14ac:dyDescent="0.25">
      <c r="A81" s="197"/>
      <c r="B81" s="198"/>
      <c r="C81" s="198"/>
      <c r="D81" s="198"/>
      <c r="E81" s="198"/>
      <c r="F81" s="199"/>
      <c r="G81" s="23"/>
      <c r="H81" s="30"/>
      <c r="I81" s="30"/>
      <c r="J81" s="30" t="s">
        <v>25</v>
      </c>
      <c r="K81" s="30"/>
      <c r="L81" s="30"/>
      <c r="M81" s="30"/>
      <c r="N81" s="30"/>
      <c r="O81" s="30"/>
      <c r="P81" s="30"/>
      <c r="Q81" s="30"/>
      <c r="R81" s="30"/>
      <c r="S81" s="30"/>
      <c r="T81" s="20"/>
      <c r="U81" s="60"/>
      <c r="V81" s="5"/>
    </row>
    <row r="82" spans="1:22" x14ac:dyDescent="0.25">
      <c r="A82" s="203" t="s">
        <v>119</v>
      </c>
      <c r="B82" s="204"/>
      <c r="C82" s="204"/>
      <c r="D82" s="204"/>
      <c r="E82" s="204"/>
      <c r="F82" s="205"/>
      <c r="G82" s="28">
        <v>200</v>
      </c>
      <c r="H82" s="24">
        <v>2.4</v>
      </c>
      <c r="I82" s="25">
        <v>2.8</v>
      </c>
      <c r="J82" s="26">
        <v>20.5</v>
      </c>
      <c r="K82" s="24">
        <v>117.6</v>
      </c>
      <c r="L82" s="24">
        <v>0.1</v>
      </c>
      <c r="M82" s="27">
        <v>16.5</v>
      </c>
      <c r="N82" s="27">
        <v>0.2</v>
      </c>
      <c r="O82" s="24">
        <v>1.3</v>
      </c>
      <c r="P82" s="27">
        <v>29.7</v>
      </c>
      <c r="Q82" s="27">
        <v>31.8</v>
      </c>
      <c r="R82" s="27">
        <v>71.400000000000006</v>
      </c>
      <c r="S82" s="24">
        <v>1.2</v>
      </c>
      <c r="T82" s="28">
        <v>101</v>
      </c>
      <c r="U82" s="28">
        <v>2011</v>
      </c>
    </row>
    <row r="83" spans="1:22" x14ac:dyDescent="0.25">
      <c r="A83" s="203" t="s">
        <v>95</v>
      </c>
      <c r="B83" s="204"/>
      <c r="C83" s="204"/>
      <c r="D83" s="204"/>
      <c r="E83" s="204"/>
      <c r="F83" s="205"/>
      <c r="G83" s="28">
        <v>90</v>
      </c>
      <c r="H83" s="29">
        <f t="shared" ref="H83:S83" si="19">H25</f>
        <v>12.9</v>
      </c>
      <c r="I83" s="30">
        <f t="shared" si="19"/>
        <v>13.5</v>
      </c>
      <c r="J83" s="31">
        <f t="shared" si="19"/>
        <v>11.8</v>
      </c>
      <c r="K83" s="29">
        <f t="shared" si="19"/>
        <v>219.8</v>
      </c>
      <c r="L83" s="29">
        <f t="shared" si="19"/>
        <v>0</v>
      </c>
      <c r="M83" s="32">
        <f t="shared" si="19"/>
        <v>0</v>
      </c>
      <c r="N83" s="32">
        <f t="shared" si="19"/>
        <v>0</v>
      </c>
      <c r="O83" s="29">
        <f t="shared" si="19"/>
        <v>0.4</v>
      </c>
      <c r="P83" s="32">
        <f t="shared" si="19"/>
        <v>22.2</v>
      </c>
      <c r="Q83" s="32">
        <f t="shared" si="19"/>
        <v>11.3</v>
      </c>
      <c r="R83" s="32">
        <f t="shared" si="19"/>
        <v>91.1</v>
      </c>
      <c r="S83" s="32">
        <f t="shared" si="19"/>
        <v>2.4</v>
      </c>
      <c r="T83" s="134">
        <v>268</v>
      </c>
      <c r="U83" s="28">
        <v>2011</v>
      </c>
    </row>
    <row r="84" spans="1:22" x14ac:dyDescent="0.25">
      <c r="A84" s="203" t="s">
        <v>45</v>
      </c>
      <c r="B84" s="204"/>
      <c r="C84" s="204"/>
      <c r="D84" s="204"/>
      <c r="E84" s="204"/>
      <c r="F84" s="205"/>
      <c r="G84" s="28">
        <v>150</v>
      </c>
      <c r="H84" s="29">
        <v>6.84</v>
      </c>
      <c r="I84" s="30">
        <v>8.01</v>
      </c>
      <c r="J84" s="31">
        <v>40.06</v>
      </c>
      <c r="K84" s="29">
        <v>260</v>
      </c>
      <c r="L84" s="29">
        <v>0.13</v>
      </c>
      <c r="M84" s="32">
        <v>0</v>
      </c>
      <c r="N84" s="32">
        <v>0</v>
      </c>
      <c r="O84" s="29">
        <v>0</v>
      </c>
      <c r="P84" s="32">
        <v>36.659999999999997</v>
      </c>
      <c r="Q84" s="32">
        <v>36.1</v>
      </c>
      <c r="R84" s="32">
        <v>156</v>
      </c>
      <c r="S84" s="32">
        <v>2.65</v>
      </c>
      <c r="T84" s="133">
        <v>171</v>
      </c>
      <c r="U84" s="28">
        <v>2011</v>
      </c>
    </row>
    <row r="85" spans="1:22" x14ac:dyDescent="0.25">
      <c r="A85" s="203" t="s">
        <v>96</v>
      </c>
      <c r="B85" s="204"/>
      <c r="C85" s="204"/>
      <c r="D85" s="204"/>
      <c r="E85" s="204"/>
      <c r="F85" s="205"/>
      <c r="G85" s="28">
        <v>180</v>
      </c>
      <c r="H85" s="29">
        <v>0</v>
      </c>
      <c r="I85" s="30">
        <v>0</v>
      </c>
      <c r="J85" s="31">
        <v>19.399999999999999</v>
      </c>
      <c r="K85" s="29">
        <v>77.400000000000006</v>
      </c>
      <c r="L85" s="29">
        <v>0</v>
      </c>
      <c r="M85" s="30">
        <v>0</v>
      </c>
      <c r="N85" s="29">
        <v>0</v>
      </c>
      <c r="O85" s="29">
        <v>0</v>
      </c>
      <c r="P85" s="29">
        <v>2</v>
      </c>
      <c r="Q85" s="29">
        <v>9.4</v>
      </c>
      <c r="R85" s="32">
        <v>0</v>
      </c>
      <c r="S85" s="29">
        <v>0</v>
      </c>
      <c r="T85" s="86">
        <v>349</v>
      </c>
      <c r="U85" s="28">
        <v>2011</v>
      </c>
    </row>
    <row r="86" spans="1:22" x14ac:dyDescent="0.25">
      <c r="A86" s="200" t="s">
        <v>90</v>
      </c>
      <c r="B86" s="201"/>
      <c r="C86" s="201"/>
      <c r="D86" s="201"/>
      <c r="E86" s="201"/>
      <c r="F86" s="202"/>
      <c r="G86" s="28">
        <v>30</v>
      </c>
      <c r="H86" s="29">
        <f t="shared" ref="H86:S86" si="20">H28</f>
        <v>2</v>
      </c>
      <c r="I86" s="30">
        <f t="shared" si="20"/>
        <v>0.3</v>
      </c>
      <c r="J86" s="31">
        <f t="shared" si="20"/>
        <v>12.7</v>
      </c>
      <c r="K86" s="29">
        <f t="shared" si="20"/>
        <v>61.2</v>
      </c>
      <c r="L86" s="29">
        <f t="shared" si="20"/>
        <v>0.1</v>
      </c>
      <c r="M86" s="30">
        <f t="shared" si="20"/>
        <v>0</v>
      </c>
      <c r="N86" s="32">
        <f t="shared" si="20"/>
        <v>0</v>
      </c>
      <c r="O86" s="29">
        <f t="shared" si="20"/>
        <v>0.7</v>
      </c>
      <c r="P86" s="32">
        <f t="shared" si="20"/>
        <v>5.7</v>
      </c>
      <c r="Q86" s="32">
        <f t="shared" si="20"/>
        <v>5.4</v>
      </c>
      <c r="R86" s="32">
        <f t="shared" si="20"/>
        <v>26.1</v>
      </c>
      <c r="S86" s="32">
        <f t="shared" si="20"/>
        <v>1.2</v>
      </c>
      <c r="T86" s="145"/>
      <c r="U86" s="140"/>
    </row>
    <row r="87" spans="1:22" x14ac:dyDescent="0.25">
      <c r="A87" s="203" t="s">
        <v>22</v>
      </c>
      <c r="B87" s="204"/>
      <c r="C87" s="204"/>
      <c r="D87" s="204"/>
      <c r="E87" s="204"/>
      <c r="F87" s="205"/>
      <c r="G87" s="28">
        <v>40</v>
      </c>
      <c r="H87" s="29">
        <f t="shared" ref="H87:S87" si="21">H20</f>
        <v>3.16</v>
      </c>
      <c r="I87" s="30">
        <f t="shared" si="21"/>
        <v>0.08</v>
      </c>
      <c r="J87" s="31">
        <f t="shared" si="21"/>
        <v>19.32</v>
      </c>
      <c r="K87" s="29">
        <f t="shared" si="21"/>
        <v>94.4</v>
      </c>
      <c r="L87" s="29">
        <f t="shared" si="21"/>
        <v>0.06</v>
      </c>
      <c r="M87" s="32">
        <f t="shared" si="21"/>
        <v>0</v>
      </c>
      <c r="N87" s="32">
        <f t="shared" si="21"/>
        <v>0</v>
      </c>
      <c r="O87" s="29">
        <f t="shared" si="21"/>
        <v>0</v>
      </c>
      <c r="P87" s="32">
        <f t="shared" si="21"/>
        <v>13.2</v>
      </c>
      <c r="Q87" s="32">
        <f t="shared" si="21"/>
        <v>9.1999999999999993</v>
      </c>
      <c r="R87" s="32">
        <f t="shared" si="21"/>
        <v>34.799999999999997</v>
      </c>
      <c r="S87" s="32">
        <f t="shared" si="21"/>
        <v>0.8</v>
      </c>
      <c r="T87" s="46"/>
      <c r="U87" s="59"/>
      <c r="V87" s="5"/>
    </row>
    <row r="88" spans="1:22" x14ac:dyDescent="0.25">
      <c r="A88" s="215" t="s">
        <v>23</v>
      </c>
      <c r="B88" s="216"/>
      <c r="C88" s="216"/>
      <c r="D88" s="216"/>
      <c r="E88" s="216"/>
      <c r="F88" s="217"/>
      <c r="G88" s="56">
        <v>690</v>
      </c>
      <c r="H88" s="12">
        <f t="shared" ref="H88:S88" si="22">SUM(H82:H87)</f>
        <v>27.3</v>
      </c>
      <c r="I88" s="12">
        <f t="shared" si="22"/>
        <v>24.69</v>
      </c>
      <c r="J88" s="12">
        <f t="shared" si="22"/>
        <v>123.78</v>
      </c>
      <c r="K88" s="12">
        <f t="shared" si="22"/>
        <v>830.4</v>
      </c>
      <c r="L88" s="12">
        <f t="shared" si="22"/>
        <v>0.39</v>
      </c>
      <c r="M88" s="12">
        <f t="shared" si="22"/>
        <v>16.5</v>
      </c>
      <c r="N88" s="12">
        <f t="shared" si="22"/>
        <v>0.2</v>
      </c>
      <c r="O88" s="12">
        <f t="shared" si="22"/>
        <v>2.4000000000000004</v>
      </c>
      <c r="P88" s="12">
        <f t="shared" si="22"/>
        <v>109.46000000000001</v>
      </c>
      <c r="Q88" s="12">
        <f t="shared" si="22"/>
        <v>103.20000000000002</v>
      </c>
      <c r="R88" s="12">
        <f t="shared" si="22"/>
        <v>379.40000000000003</v>
      </c>
      <c r="S88" s="12">
        <f t="shared" si="22"/>
        <v>8.25</v>
      </c>
      <c r="T88" s="50"/>
      <c r="U88" s="5"/>
    </row>
    <row r="89" spans="1:22" x14ac:dyDescent="0.25">
      <c r="A89" s="206" t="s">
        <v>30</v>
      </c>
      <c r="B89" s="207"/>
      <c r="C89" s="207"/>
      <c r="D89" s="207"/>
      <c r="E89" s="207"/>
      <c r="F89" s="208"/>
      <c r="G89" s="28">
        <v>1150</v>
      </c>
      <c r="H89" s="29">
        <f>H80+H88</f>
        <v>30.53</v>
      </c>
      <c r="I89" s="29">
        <f>I80+I88</f>
        <v>24.790000000000003</v>
      </c>
      <c r="J89" s="29">
        <f>J80+J88</f>
        <v>158.1</v>
      </c>
      <c r="K89" s="29">
        <f>SUM(K80,K88)</f>
        <v>984.8</v>
      </c>
      <c r="L89" s="29">
        <f t="shared" ref="L89:S89" si="23">L80+L88</f>
        <v>0.45</v>
      </c>
      <c r="M89" s="29">
        <f t="shared" si="23"/>
        <v>16.53</v>
      </c>
      <c r="N89" s="29">
        <f t="shared" si="23"/>
        <v>0.2</v>
      </c>
      <c r="O89" s="29">
        <f t="shared" si="23"/>
        <v>2.4000000000000004</v>
      </c>
      <c r="P89" s="29">
        <f t="shared" si="23"/>
        <v>124.06</v>
      </c>
      <c r="Q89" s="29">
        <f t="shared" si="23"/>
        <v>123.50000000000001</v>
      </c>
      <c r="R89" s="29">
        <f t="shared" si="23"/>
        <v>417</v>
      </c>
      <c r="S89" s="29">
        <f t="shared" si="23"/>
        <v>9.33</v>
      </c>
      <c r="T89" s="4"/>
      <c r="U89" s="5"/>
    </row>
    <row r="90" spans="1:22" x14ac:dyDescent="0.25">
      <c r="A90" s="4"/>
      <c r="B90" s="5"/>
      <c r="C90" s="5"/>
      <c r="D90" s="5"/>
      <c r="E90" s="5"/>
      <c r="F90" s="5"/>
      <c r="G90" s="5"/>
      <c r="T90" s="5"/>
      <c r="U90" s="5"/>
    </row>
    <row r="91" spans="1:22" x14ac:dyDescent="0.25">
      <c r="A91" s="4"/>
      <c r="B91" s="5"/>
      <c r="C91" s="5"/>
      <c r="D91" s="5"/>
      <c r="E91" s="5"/>
      <c r="F91" s="5"/>
      <c r="G91" s="5" t="s">
        <v>46</v>
      </c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</row>
    <row r="92" spans="1:22" x14ac:dyDescent="0.25">
      <c r="A92" s="33"/>
      <c r="B92" s="34"/>
      <c r="C92" s="34"/>
      <c r="D92" s="34"/>
      <c r="E92" s="34"/>
      <c r="F92" s="34"/>
      <c r="G92" s="34"/>
      <c r="H92" s="34"/>
      <c r="I92" s="34"/>
      <c r="J92" s="34" t="s">
        <v>24</v>
      </c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5"/>
    </row>
    <row r="93" spans="1:22" ht="45" x14ac:dyDescent="0.25">
      <c r="A93" s="221" t="s">
        <v>112</v>
      </c>
      <c r="B93" s="222"/>
      <c r="C93" s="222"/>
      <c r="D93" s="222"/>
      <c r="E93" s="222"/>
      <c r="F93" s="223"/>
      <c r="G93" s="15" t="s">
        <v>3</v>
      </c>
      <c r="H93" s="229" t="s">
        <v>4</v>
      </c>
      <c r="I93" s="230"/>
      <c r="J93" s="231"/>
      <c r="K93" s="232" t="s">
        <v>12</v>
      </c>
      <c r="L93" s="2" t="s">
        <v>1</v>
      </c>
      <c r="M93" s="34" t="s">
        <v>5</v>
      </c>
      <c r="N93" s="34"/>
      <c r="O93" s="3"/>
      <c r="P93" s="234" t="s">
        <v>6</v>
      </c>
      <c r="Q93" s="235"/>
      <c r="R93" s="235"/>
      <c r="S93" s="236"/>
      <c r="T93" s="232" t="s">
        <v>7</v>
      </c>
      <c r="U93" s="227" t="s">
        <v>8</v>
      </c>
    </row>
    <row r="94" spans="1:22" ht="19.899999999999999" customHeight="1" x14ac:dyDescent="0.25">
      <c r="A94" s="20"/>
      <c r="B94" s="21"/>
      <c r="C94" s="21"/>
      <c r="D94" s="21"/>
      <c r="E94" s="21"/>
      <c r="F94" s="22"/>
      <c r="G94" s="16"/>
      <c r="H94" s="18" t="s">
        <v>9</v>
      </c>
      <c r="I94" s="19" t="s">
        <v>10</v>
      </c>
      <c r="J94" s="19" t="s">
        <v>11</v>
      </c>
      <c r="K94" s="233"/>
      <c r="L94" s="12" t="s">
        <v>13</v>
      </c>
      <c r="M94" s="12" t="s">
        <v>14</v>
      </c>
      <c r="N94" s="12" t="s">
        <v>15</v>
      </c>
      <c r="O94" s="12" t="s">
        <v>16</v>
      </c>
      <c r="P94" s="33" t="s">
        <v>17</v>
      </c>
      <c r="Q94" s="34" t="s">
        <v>18</v>
      </c>
      <c r="R94" s="34" t="s">
        <v>19</v>
      </c>
      <c r="S94" s="35" t="s">
        <v>20</v>
      </c>
      <c r="T94" s="233"/>
      <c r="U94" s="228"/>
    </row>
    <row r="95" spans="1:22" x14ac:dyDescent="0.25">
      <c r="A95" s="218" t="s">
        <v>27</v>
      </c>
      <c r="B95" s="219"/>
      <c r="C95" s="219"/>
      <c r="D95" s="219"/>
      <c r="E95" s="219"/>
      <c r="F95" s="220"/>
      <c r="G95" s="102">
        <v>90</v>
      </c>
      <c r="H95" s="98">
        <f t="shared" ref="H95:S95" si="24">H25</f>
        <v>12.9</v>
      </c>
      <c r="I95" s="99">
        <f t="shared" si="24"/>
        <v>13.5</v>
      </c>
      <c r="J95" s="100">
        <f t="shared" si="24"/>
        <v>11.8</v>
      </c>
      <c r="K95" s="101">
        <f t="shared" si="24"/>
        <v>219.8</v>
      </c>
      <c r="L95" s="98">
        <f t="shared" si="24"/>
        <v>0</v>
      </c>
      <c r="M95" s="98">
        <f t="shared" si="24"/>
        <v>0</v>
      </c>
      <c r="N95" s="98">
        <f t="shared" si="24"/>
        <v>0</v>
      </c>
      <c r="O95" s="98">
        <f t="shared" si="24"/>
        <v>0.4</v>
      </c>
      <c r="P95" s="98">
        <f t="shared" si="24"/>
        <v>22.2</v>
      </c>
      <c r="Q95" s="98">
        <f t="shared" si="24"/>
        <v>11.3</v>
      </c>
      <c r="R95" s="98">
        <f t="shared" si="24"/>
        <v>91.1</v>
      </c>
      <c r="S95" s="98">
        <f t="shared" si="24"/>
        <v>2.4</v>
      </c>
      <c r="T95" s="97">
        <v>268</v>
      </c>
      <c r="U95" s="97">
        <v>2011</v>
      </c>
    </row>
    <row r="96" spans="1:22" x14ac:dyDescent="0.25">
      <c r="A96" s="173" t="s">
        <v>28</v>
      </c>
      <c r="B96" s="174"/>
      <c r="C96" s="174"/>
      <c r="D96" s="174"/>
      <c r="E96" s="174"/>
      <c r="F96" s="175"/>
      <c r="G96" s="103">
        <v>150</v>
      </c>
      <c r="H96" s="104">
        <v>3.6</v>
      </c>
      <c r="I96" s="105">
        <v>4.7</v>
      </c>
      <c r="J96" s="106">
        <v>3.8</v>
      </c>
      <c r="K96" s="107">
        <v>211.1</v>
      </c>
      <c r="L96" s="104">
        <v>0</v>
      </c>
      <c r="M96" s="104">
        <v>1.3</v>
      </c>
      <c r="N96" s="104">
        <v>0</v>
      </c>
      <c r="O96" s="104">
        <v>0</v>
      </c>
      <c r="P96" s="104">
        <v>18.7</v>
      </c>
      <c r="Q96" s="104">
        <v>62.1</v>
      </c>
      <c r="R96" s="104">
        <v>53.5</v>
      </c>
      <c r="S96" s="104">
        <v>0.3</v>
      </c>
      <c r="T96" s="108">
        <v>312</v>
      </c>
      <c r="U96" s="97">
        <v>2011</v>
      </c>
    </row>
    <row r="97" spans="1:22" x14ac:dyDescent="0.25">
      <c r="A97" s="218" t="s">
        <v>41</v>
      </c>
      <c r="B97" s="219"/>
      <c r="C97" s="219"/>
      <c r="D97" s="219"/>
      <c r="E97" s="219"/>
      <c r="F97" s="220"/>
      <c r="G97" s="103">
        <v>60</v>
      </c>
      <c r="H97" s="104">
        <v>1.03</v>
      </c>
      <c r="I97" s="105">
        <v>1.81</v>
      </c>
      <c r="J97" s="106">
        <v>9.94</v>
      </c>
      <c r="K97" s="107">
        <v>46.2</v>
      </c>
      <c r="L97" s="104">
        <v>0.02</v>
      </c>
      <c r="M97" s="104">
        <v>2.8</v>
      </c>
      <c r="N97" s="104">
        <v>0</v>
      </c>
      <c r="O97" s="104">
        <v>0</v>
      </c>
      <c r="P97" s="104">
        <v>10.8</v>
      </c>
      <c r="Q97" s="104">
        <v>54.6</v>
      </c>
      <c r="R97" s="104">
        <v>33.5</v>
      </c>
      <c r="S97" s="104">
        <v>0.44</v>
      </c>
      <c r="T97" s="108">
        <v>321</v>
      </c>
      <c r="U97" s="97">
        <v>2011</v>
      </c>
    </row>
    <row r="98" spans="1:22" x14ac:dyDescent="0.25">
      <c r="A98" s="218" t="s">
        <v>48</v>
      </c>
      <c r="B98" s="219"/>
      <c r="C98" s="219"/>
      <c r="D98" s="219"/>
      <c r="E98" s="219"/>
      <c r="F98" s="220"/>
      <c r="G98" s="103">
        <v>180</v>
      </c>
      <c r="H98" s="104">
        <v>2.9</v>
      </c>
      <c r="I98" s="105">
        <v>2.5</v>
      </c>
      <c r="J98" s="106">
        <v>24.8</v>
      </c>
      <c r="K98" s="107">
        <v>134</v>
      </c>
      <c r="L98" s="104">
        <v>0</v>
      </c>
      <c r="M98" s="104">
        <v>1</v>
      </c>
      <c r="N98" s="104">
        <v>0</v>
      </c>
      <c r="O98" s="104">
        <v>0</v>
      </c>
      <c r="P98" s="104">
        <v>14</v>
      </c>
      <c r="Q98" s="104">
        <v>121</v>
      </c>
      <c r="R98" s="104">
        <v>90</v>
      </c>
      <c r="S98" s="104">
        <v>1</v>
      </c>
      <c r="T98" s="102">
        <v>382</v>
      </c>
      <c r="U98" s="102">
        <v>2011</v>
      </c>
    </row>
    <row r="99" spans="1:22" x14ac:dyDescent="0.25">
      <c r="A99" s="218" t="s">
        <v>22</v>
      </c>
      <c r="B99" s="219"/>
      <c r="C99" s="219"/>
      <c r="D99" s="219"/>
      <c r="E99" s="219"/>
      <c r="F99" s="220"/>
      <c r="G99" s="103">
        <v>40</v>
      </c>
      <c r="H99" s="104">
        <f t="shared" ref="H99:S99" si="25">H20</f>
        <v>3.16</v>
      </c>
      <c r="I99" s="105">
        <f t="shared" si="25"/>
        <v>0.08</v>
      </c>
      <c r="J99" s="106">
        <f t="shared" si="25"/>
        <v>19.32</v>
      </c>
      <c r="K99" s="107">
        <f t="shared" si="25"/>
        <v>94.4</v>
      </c>
      <c r="L99" s="104">
        <f t="shared" si="25"/>
        <v>0.06</v>
      </c>
      <c r="M99" s="104">
        <f t="shared" si="25"/>
        <v>0</v>
      </c>
      <c r="N99" s="104">
        <f t="shared" si="25"/>
        <v>0</v>
      </c>
      <c r="O99" s="104">
        <f t="shared" si="25"/>
        <v>0</v>
      </c>
      <c r="P99" s="104">
        <f t="shared" si="25"/>
        <v>13.2</v>
      </c>
      <c r="Q99" s="104">
        <f t="shared" si="25"/>
        <v>9.1999999999999993</v>
      </c>
      <c r="R99" s="104">
        <f t="shared" si="25"/>
        <v>34.799999999999997</v>
      </c>
      <c r="S99" s="104">
        <f t="shared" si="25"/>
        <v>0.8</v>
      </c>
      <c r="T99" s="110"/>
      <c r="U99" s="109"/>
    </row>
    <row r="100" spans="1:22" x14ac:dyDescent="0.25">
      <c r="A100" s="206" t="s">
        <v>23</v>
      </c>
      <c r="B100" s="207"/>
      <c r="C100" s="207"/>
      <c r="D100" s="207"/>
      <c r="E100" s="207"/>
      <c r="F100" s="208"/>
      <c r="G100" s="23">
        <v>520</v>
      </c>
      <c r="H100" s="24">
        <f t="shared" ref="H100:S100" si="26">SUM(H95:H99)</f>
        <v>23.59</v>
      </c>
      <c r="I100" s="25">
        <f t="shared" si="26"/>
        <v>22.589999999999996</v>
      </c>
      <c r="J100" s="26">
        <f t="shared" si="26"/>
        <v>69.66</v>
      </c>
      <c r="K100" s="24">
        <f>SUM(K95:K99)</f>
        <v>705.49999999999989</v>
      </c>
      <c r="L100" s="24">
        <f t="shared" si="26"/>
        <v>0.08</v>
      </c>
      <c r="M100" s="27">
        <f t="shared" si="26"/>
        <v>5.0999999999999996</v>
      </c>
      <c r="N100" s="27">
        <f t="shared" si="26"/>
        <v>0</v>
      </c>
      <c r="O100" s="24">
        <f t="shared" si="26"/>
        <v>0.4</v>
      </c>
      <c r="P100" s="27">
        <f t="shared" si="26"/>
        <v>78.900000000000006</v>
      </c>
      <c r="Q100" s="27">
        <f t="shared" si="26"/>
        <v>258.2</v>
      </c>
      <c r="R100" s="27">
        <f t="shared" si="26"/>
        <v>302.90000000000003</v>
      </c>
      <c r="S100" s="27">
        <f t="shared" si="26"/>
        <v>4.9399999999999995</v>
      </c>
      <c r="T100" s="83"/>
      <c r="U100" s="83"/>
    </row>
    <row r="101" spans="1:22" x14ac:dyDescent="0.25">
      <c r="A101" s="203"/>
      <c r="B101" s="204"/>
      <c r="C101" s="204"/>
      <c r="D101" s="204"/>
      <c r="E101" s="204"/>
      <c r="F101" s="205"/>
      <c r="G101" s="28"/>
      <c r="H101" s="30"/>
      <c r="I101" s="30"/>
      <c r="J101" s="30" t="s">
        <v>25</v>
      </c>
      <c r="K101" s="30"/>
      <c r="L101" s="30"/>
      <c r="M101" s="30"/>
      <c r="N101" s="30"/>
      <c r="O101" s="30"/>
      <c r="P101" s="30"/>
      <c r="Q101" s="30"/>
      <c r="R101" s="30"/>
      <c r="S101" s="32"/>
      <c r="T101" s="21"/>
    </row>
    <row r="102" spans="1:22" x14ac:dyDescent="0.25">
      <c r="A102" s="218" t="s">
        <v>32</v>
      </c>
      <c r="B102" s="219"/>
      <c r="C102" s="219"/>
      <c r="D102" s="219"/>
      <c r="E102" s="219"/>
      <c r="F102" s="220"/>
      <c r="G102" s="111">
        <v>60</v>
      </c>
      <c r="H102" s="104">
        <v>1.63</v>
      </c>
      <c r="I102" s="105">
        <v>4.3099999999999996</v>
      </c>
      <c r="J102" s="106">
        <v>8.7200000000000006</v>
      </c>
      <c r="K102" s="107">
        <v>80.28</v>
      </c>
      <c r="L102" s="104">
        <v>0.02</v>
      </c>
      <c r="M102" s="104">
        <v>2.8</v>
      </c>
      <c r="N102" s="104">
        <v>0</v>
      </c>
      <c r="O102" s="104">
        <v>0</v>
      </c>
      <c r="P102" s="104">
        <v>10.8</v>
      </c>
      <c r="Q102" s="104">
        <v>54.6</v>
      </c>
      <c r="R102" s="104">
        <v>33.5</v>
      </c>
      <c r="S102" s="104">
        <v>0.44</v>
      </c>
      <c r="T102" s="112">
        <v>73</v>
      </c>
      <c r="U102" s="28">
        <v>2011</v>
      </c>
    </row>
    <row r="103" spans="1:22" x14ac:dyDescent="0.25">
      <c r="A103" s="203" t="s">
        <v>74</v>
      </c>
      <c r="B103" s="204"/>
      <c r="C103" s="204"/>
      <c r="D103" s="204"/>
      <c r="E103" s="204"/>
      <c r="F103" s="205"/>
      <c r="G103" s="28">
        <v>200</v>
      </c>
      <c r="H103" s="29">
        <v>3</v>
      </c>
      <c r="I103" s="29">
        <v>4.2</v>
      </c>
      <c r="J103" s="29">
        <v>10.199999999999999</v>
      </c>
      <c r="K103" s="29">
        <v>91</v>
      </c>
      <c r="L103" s="29">
        <v>0.1</v>
      </c>
      <c r="M103" s="29">
        <v>11</v>
      </c>
      <c r="N103" s="29">
        <v>0.2</v>
      </c>
      <c r="O103" s="29">
        <v>0.2</v>
      </c>
      <c r="P103" s="29">
        <v>22</v>
      </c>
      <c r="Q103" s="29">
        <v>30</v>
      </c>
      <c r="R103" s="29">
        <v>53</v>
      </c>
      <c r="S103" s="29">
        <v>0.8</v>
      </c>
      <c r="T103" s="44">
        <v>98</v>
      </c>
      <c r="U103" s="28">
        <v>2011</v>
      </c>
    </row>
    <row r="104" spans="1:22" x14ac:dyDescent="0.25">
      <c r="A104" s="203" t="s">
        <v>86</v>
      </c>
      <c r="B104" s="204"/>
      <c r="C104" s="204"/>
      <c r="D104" s="204"/>
      <c r="E104" s="204"/>
      <c r="F104" s="205"/>
      <c r="G104" s="64" t="s">
        <v>77</v>
      </c>
      <c r="H104" s="29">
        <v>12.7</v>
      </c>
      <c r="I104" s="29">
        <v>15.6</v>
      </c>
      <c r="J104" s="29">
        <v>10.199999999999999</v>
      </c>
      <c r="K104" s="29">
        <v>231.4</v>
      </c>
      <c r="L104" s="29">
        <v>0</v>
      </c>
      <c r="M104" s="29">
        <v>1.3</v>
      </c>
      <c r="N104" s="29">
        <v>0.1</v>
      </c>
      <c r="O104" s="29">
        <v>2.2999999999999998</v>
      </c>
      <c r="P104" s="29">
        <v>24.1</v>
      </c>
      <c r="Q104" s="29">
        <v>80.2</v>
      </c>
      <c r="R104" s="29">
        <v>141</v>
      </c>
      <c r="S104" s="29">
        <v>1.7</v>
      </c>
      <c r="T104" s="28">
        <v>289</v>
      </c>
      <c r="U104" s="28">
        <v>2011</v>
      </c>
      <c r="V104" s="96"/>
    </row>
    <row r="105" spans="1:22" x14ac:dyDescent="0.25">
      <c r="A105" s="203" t="s">
        <v>38</v>
      </c>
      <c r="B105" s="204"/>
      <c r="C105" s="204"/>
      <c r="D105" s="204"/>
      <c r="E105" s="204"/>
      <c r="F105" s="205"/>
      <c r="G105" s="28">
        <v>180</v>
      </c>
      <c r="H105" s="29">
        <f t="shared" ref="H105:S105" si="27">H21</f>
        <v>0.4</v>
      </c>
      <c r="I105" s="30">
        <f t="shared" si="27"/>
        <v>0</v>
      </c>
      <c r="J105" s="31">
        <f t="shared" si="27"/>
        <v>11.7</v>
      </c>
      <c r="K105" s="29">
        <f t="shared" si="27"/>
        <v>49.5</v>
      </c>
      <c r="L105" s="29">
        <f t="shared" si="27"/>
        <v>0</v>
      </c>
      <c r="M105" s="32">
        <f t="shared" si="27"/>
        <v>3.3</v>
      </c>
      <c r="N105" s="32">
        <f t="shared" si="27"/>
        <v>0</v>
      </c>
      <c r="O105" s="29">
        <f t="shared" si="27"/>
        <v>0</v>
      </c>
      <c r="P105" s="32">
        <f t="shared" si="27"/>
        <v>11.7</v>
      </c>
      <c r="Q105" s="32">
        <f t="shared" si="27"/>
        <v>27.2</v>
      </c>
      <c r="R105" s="32">
        <f t="shared" si="27"/>
        <v>15.5</v>
      </c>
      <c r="S105" s="32">
        <f t="shared" si="27"/>
        <v>1.5</v>
      </c>
      <c r="T105" s="14">
        <v>377</v>
      </c>
      <c r="U105" s="28">
        <v>2011</v>
      </c>
    </row>
    <row r="106" spans="1:22" x14ac:dyDescent="0.25">
      <c r="A106" s="200" t="s">
        <v>90</v>
      </c>
      <c r="B106" s="201"/>
      <c r="C106" s="201"/>
      <c r="D106" s="201"/>
      <c r="E106" s="201"/>
      <c r="F106" s="202"/>
      <c r="G106" s="28">
        <v>30</v>
      </c>
      <c r="H106" s="29">
        <f t="shared" ref="H106:S106" si="28">H28</f>
        <v>2</v>
      </c>
      <c r="I106" s="30">
        <f t="shared" si="28"/>
        <v>0.3</v>
      </c>
      <c r="J106" s="31">
        <f t="shared" si="28"/>
        <v>12.7</v>
      </c>
      <c r="K106" s="29">
        <f t="shared" si="28"/>
        <v>61.2</v>
      </c>
      <c r="L106" s="29">
        <f t="shared" si="28"/>
        <v>0.1</v>
      </c>
      <c r="M106" s="32">
        <f t="shared" si="28"/>
        <v>0</v>
      </c>
      <c r="N106" s="32">
        <f t="shared" si="28"/>
        <v>0</v>
      </c>
      <c r="O106" s="29">
        <f t="shared" si="28"/>
        <v>0.7</v>
      </c>
      <c r="P106" s="32">
        <f t="shared" si="28"/>
        <v>5.7</v>
      </c>
      <c r="Q106" s="32">
        <f t="shared" si="28"/>
        <v>5.4</v>
      </c>
      <c r="R106" s="32">
        <f t="shared" si="28"/>
        <v>26.1</v>
      </c>
      <c r="S106" s="32">
        <f t="shared" si="28"/>
        <v>1.2</v>
      </c>
      <c r="T106" s="140"/>
      <c r="U106" s="140"/>
    </row>
    <row r="107" spans="1:22" x14ac:dyDescent="0.25">
      <c r="A107" s="203" t="s">
        <v>22</v>
      </c>
      <c r="B107" s="204"/>
      <c r="C107" s="204"/>
      <c r="D107" s="204"/>
      <c r="E107" s="204"/>
      <c r="F107" s="205"/>
      <c r="G107" s="28">
        <v>40</v>
      </c>
      <c r="H107" s="29">
        <f t="shared" ref="H107:S107" si="29">H20</f>
        <v>3.16</v>
      </c>
      <c r="I107" s="30">
        <f t="shared" si="29"/>
        <v>0.08</v>
      </c>
      <c r="J107" s="31">
        <f t="shared" si="29"/>
        <v>19.32</v>
      </c>
      <c r="K107" s="29">
        <f t="shared" si="29"/>
        <v>94.4</v>
      </c>
      <c r="L107" s="29">
        <f t="shared" si="29"/>
        <v>0.06</v>
      </c>
      <c r="M107" s="32">
        <f t="shared" si="29"/>
        <v>0</v>
      </c>
      <c r="N107" s="32">
        <f t="shared" si="29"/>
        <v>0</v>
      </c>
      <c r="O107" s="29">
        <f t="shared" si="29"/>
        <v>0</v>
      </c>
      <c r="P107" s="32">
        <f t="shared" si="29"/>
        <v>13.2</v>
      </c>
      <c r="Q107" s="32">
        <f t="shared" si="29"/>
        <v>9.1999999999999993</v>
      </c>
      <c r="R107" s="32">
        <f t="shared" si="29"/>
        <v>34.799999999999997</v>
      </c>
      <c r="S107" s="32">
        <f t="shared" si="29"/>
        <v>0.8</v>
      </c>
      <c r="T107" s="46"/>
      <c r="U107" s="59"/>
      <c r="V107" s="5"/>
    </row>
    <row r="108" spans="1:22" x14ac:dyDescent="0.25">
      <c r="A108" s="215" t="s">
        <v>23</v>
      </c>
      <c r="B108" s="216"/>
      <c r="C108" s="216"/>
      <c r="D108" s="216"/>
      <c r="E108" s="216"/>
      <c r="F108" s="217"/>
      <c r="G108" s="56">
        <v>750</v>
      </c>
      <c r="H108" s="12">
        <f t="shared" ref="H108:S108" si="30">SUM(H102:H107)</f>
        <v>22.889999999999997</v>
      </c>
      <c r="I108" s="12">
        <f t="shared" si="30"/>
        <v>24.49</v>
      </c>
      <c r="J108" s="12">
        <f t="shared" si="30"/>
        <v>72.84</v>
      </c>
      <c r="K108" s="12">
        <f t="shared" si="30"/>
        <v>607.78</v>
      </c>
      <c r="L108" s="12">
        <f t="shared" si="30"/>
        <v>0.28000000000000003</v>
      </c>
      <c r="M108" s="12">
        <f t="shared" si="30"/>
        <v>18.400000000000002</v>
      </c>
      <c r="N108" s="12">
        <f t="shared" si="30"/>
        <v>0.30000000000000004</v>
      </c>
      <c r="O108" s="12">
        <f t="shared" si="30"/>
        <v>3.2</v>
      </c>
      <c r="P108" s="12">
        <f t="shared" si="30"/>
        <v>87.5</v>
      </c>
      <c r="Q108" s="12">
        <f t="shared" si="30"/>
        <v>206.6</v>
      </c>
      <c r="R108" s="12">
        <f t="shared" si="30"/>
        <v>303.90000000000003</v>
      </c>
      <c r="S108" s="12">
        <f t="shared" si="30"/>
        <v>6.4399999999999995</v>
      </c>
      <c r="T108" s="49"/>
      <c r="U108" s="5"/>
    </row>
    <row r="109" spans="1:22" x14ac:dyDescent="0.25">
      <c r="A109" s="206" t="s">
        <v>30</v>
      </c>
      <c r="B109" s="207"/>
      <c r="C109" s="207"/>
      <c r="D109" s="207"/>
      <c r="E109" s="207"/>
      <c r="F109" s="208"/>
      <c r="G109" s="28">
        <f>G100+G108</f>
        <v>1270</v>
      </c>
      <c r="H109" s="29">
        <f t="shared" ref="H109:S109" si="31">H100+H108</f>
        <v>46.48</v>
      </c>
      <c r="I109" s="29">
        <f t="shared" si="31"/>
        <v>47.08</v>
      </c>
      <c r="J109" s="29">
        <f t="shared" si="31"/>
        <v>142.5</v>
      </c>
      <c r="K109" s="29">
        <f t="shared" si="31"/>
        <v>1313.2799999999997</v>
      </c>
      <c r="L109" s="29">
        <f t="shared" si="31"/>
        <v>0.36000000000000004</v>
      </c>
      <c r="M109" s="29">
        <f t="shared" si="31"/>
        <v>23.5</v>
      </c>
      <c r="N109" s="29">
        <f t="shared" si="31"/>
        <v>0.30000000000000004</v>
      </c>
      <c r="O109" s="29">
        <f t="shared" si="31"/>
        <v>3.6</v>
      </c>
      <c r="P109" s="29">
        <f t="shared" si="31"/>
        <v>166.4</v>
      </c>
      <c r="Q109" s="29">
        <f t="shared" si="31"/>
        <v>464.79999999999995</v>
      </c>
      <c r="R109" s="29">
        <f t="shared" si="31"/>
        <v>606.80000000000007</v>
      </c>
      <c r="S109" s="29">
        <f t="shared" si="31"/>
        <v>11.379999999999999</v>
      </c>
      <c r="U109" s="5"/>
    </row>
    <row r="110" spans="1:22" x14ac:dyDescent="0.25">
      <c r="A110" s="161"/>
      <c r="B110" s="162"/>
      <c r="C110" s="162"/>
      <c r="D110" s="162"/>
      <c r="E110" s="162"/>
      <c r="F110" s="162"/>
      <c r="G110" s="158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U110" s="152"/>
    </row>
    <row r="111" spans="1:22" x14ac:dyDescent="0.25">
      <c r="A111" s="161"/>
      <c r="B111" s="162"/>
      <c r="C111" s="162"/>
      <c r="D111" s="163"/>
      <c r="E111" s="162"/>
      <c r="F111" s="162"/>
      <c r="G111" s="187" t="s">
        <v>59</v>
      </c>
      <c r="H111" s="187"/>
      <c r="I111" s="187"/>
      <c r="J111" s="187"/>
      <c r="K111" s="187"/>
      <c r="L111" s="187"/>
      <c r="M111" s="187"/>
      <c r="N111" s="187"/>
      <c r="O111" s="187"/>
      <c r="P111" s="49"/>
      <c r="Q111" s="49"/>
      <c r="R111" s="49"/>
      <c r="S111" s="49"/>
      <c r="U111" s="160"/>
    </row>
    <row r="112" spans="1:22" x14ac:dyDescent="0.25">
      <c r="A112" s="161"/>
      <c r="B112" s="162"/>
      <c r="C112" s="162"/>
      <c r="D112" s="162"/>
      <c r="E112" s="162"/>
      <c r="F112" s="162"/>
      <c r="G112" s="159"/>
      <c r="H112" s="49"/>
      <c r="I112" s="49"/>
      <c r="J112" s="49"/>
      <c r="K112" s="49"/>
      <c r="L112" s="49"/>
      <c r="M112" s="49"/>
      <c r="N112" s="49"/>
      <c r="O112" s="25"/>
      <c r="P112" s="49"/>
      <c r="Q112" s="49"/>
      <c r="R112" s="25"/>
      <c r="S112" s="49"/>
      <c r="U112" s="160"/>
    </row>
    <row r="113" spans="1:22" ht="35.450000000000003" customHeight="1" x14ac:dyDescent="0.25">
      <c r="A113" s="161"/>
      <c r="B113" s="162"/>
      <c r="C113" s="188" t="s">
        <v>60</v>
      </c>
      <c r="D113" s="189"/>
      <c r="E113" s="189"/>
      <c r="F113" s="190"/>
      <c r="G113" s="191" t="s">
        <v>4</v>
      </c>
      <c r="H113" s="192"/>
      <c r="I113" s="193"/>
      <c r="J113" s="172" t="s">
        <v>61</v>
      </c>
      <c r="K113" s="170" t="s">
        <v>5</v>
      </c>
      <c r="L113" s="171"/>
      <c r="M113" s="171"/>
      <c r="N113" s="177" t="s">
        <v>6</v>
      </c>
      <c r="O113" s="178"/>
      <c r="P113" s="179"/>
      <c r="Q113" s="179"/>
      <c r="R113" s="177"/>
      <c r="S113" s="180"/>
      <c r="T113" s="160"/>
      <c r="U113" s="160"/>
    </row>
    <row r="114" spans="1:22" ht="14.45" customHeight="1" x14ac:dyDescent="0.25">
      <c r="A114" s="161"/>
      <c r="B114" s="162"/>
      <c r="C114" s="194"/>
      <c r="D114" s="195"/>
      <c r="E114" s="195"/>
      <c r="F114" s="196"/>
      <c r="G114" s="169" t="s">
        <v>9</v>
      </c>
      <c r="H114" s="168" t="s">
        <v>10</v>
      </c>
      <c r="I114" s="167" t="s">
        <v>11</v>
      </c>
      <c r="J114" s="24"/>
      <c r="K114" s="29" t="s">
        <v>120</v>
      </c>
      <c r="L114" s="29" t="s">
        <v>121</v>
      </c>
      <c r="M114" s="29" t="s">
        <v>122</v>
      </c>
      <c r="N114" s="29" t="s">
        <v>123</v>
      </c>
      <c r="O114" s="29" t="s">
        <v>124</v>
      </c>
      <c r="P114" s="29" t="s">
        <v>125</v>
      </c>
      <c r="Q114" s="29" t="s">
        <v>126</v>
      </c>
      <c r="R114" s="24" t="s">
        <v>127</v>
      </c>
      <c r="S114" s="49"/>
      <c r="T114" s="160"/>
      <c r="U114" s="160"/>
    </row>
    <row r="115" spans="1:22" x14ac:dyDescent="0.25">
      <c r="A115" s="161"/>
      <c r="B115" s="162"/>
      <c r="C115" s="194" t="s">
        <v>62</v>
      </c>
      <c r="D115" s="195"/>
      <c r="E115" s="195"/>
      <c r="F115" s="196"/>
      <c r="G115" s="176">
        <f t="shared" ref="G115:R115" si="32">H31+H52+H71+H89+H109</f>
        <v>226.10999999999999</v>
      </c>
      <c r="H115" s="32">
        <f t="shared" si="32"/>
        <v>205.76999999999998</v>
      </c>
      <c r="I115" s="29">
        <f t="shared" si="32"/>
        <v>883.84</v>
      </c>
      <c r="J115" s="29">
        <f t="shared" si="32"/>
        <v>6393.3099999999995</v>
      </c>
      <c r="K115" s="29">
        <f t="shared" si="32"/>
        <v>2.23</v>
      </c>
      <c r="L115" s="29">
        <f t="shared" si="32"/>
        <v>156.57</v>
      </c>
      <c r="M115" s="29">
        <f t="shared" si="32"/>
        <v>22.499999999999996</v>
      </c>
      <c r="N115" s="29">
        <f t="shared" si="32"/>
        <v>24.9</v>
      </c>
      <c r="O115" s="29">
        <f t="shared" si="32"/>
        <v>786.78</v>
      </c>
      <c r="P115" s="29">
        <f t="shared" si="32"/>
        <v>1405.0800000000002</v>
      </c>
      <c r="Q115" s="29">
        <f t="shared" si="32"/>
        <v>2907.3200000000006</v>
      </c>
      <c r="R115" s="29">
        <f t="shared" si="32"/>
        <v>59.61999999999999</v>
      </c>
      <c r="S115" s="49"/>
      <c r="T115" s="160"/>
      <c r="U115" s="160"/>
      <c r="V115" s="160"/>
    </row>
    <row r="116" spans="1:22" x14ac:dyDescent="0.25">
      <c r="A116" s="161"/>
      <c r="B116" s="162"/>
      <c r="C116" s="165" t="s">
        <v>63</v>
      </c>
      <c r="D116" s="164"/>
      <c r="E116" s="164"/>
      <c r="F116" s="166"/>
      <c r="G116" s="23">
        <v>45.18</v>
      </c>
      <c r="H116" s="27">
        <v>41.33</v>
      </c>
      <c r="I116" s="24">
        <v>181.8</v>
      </c>
      <c r="J116" s="24">
        <v>1276.23</v>
      </c>
      <c r="K116" s="24">
        <v>0.46</v>
      </c>
      <c r="L116" s="24">
        <v>44.1</v>
      </c>
      <c r="M116" s="24">
        <v>4.5199999999999996</v>
      </c>
      <c r="N116" s="24">
        <v>5.24</v>
      </c>
      <c r="O116" s="24">
        <v>165.6</v>
      </c>
      <c r="P116" s="24">
        <v>286.33999999999997</v>
      </c>
      <c r="Q116" s="24">
        <v>589.4</v>
      </c>
      <c r="R116" s="29">
        <v>11.6</v>
      </c>
      <c r="S116" s="49"/>
      <c r="T116" s="160"/>
      <c r="U116" s="160"/>
    </row>
    <row r="117" spans="1:22" x14ac:dyDescent="0.25">
      <c r="A117" s="4"/>
      <c r="B117" s="152"/>
      <c r="C117" s="152"/>
      <c r="D117" s="152"/>
      <c r="E117" s="152"/>
      <c r="F117" s="152"/>
      <c r="G117" s="187"/>
      <c r="H117" s="187"/>
      <c r="I117" s="187"/>
      <c r="J117" s="187"/>
      <c r="K117" s="187"/>
      <c r="L117" s="187"/>
      <c r="M117" s="187"/>
      <c r="N117" s="187"/>
      <c r="O117" s="187"/>
      <c r="S117" s="152"/>
      <c r="U117" s="152"/>
    </row>
    <row r="118" spans="1:22" ht="14.45" hidden="1" customHeight="1" x14ac:dyDescent="0.25">
      <c r="A118" s="4"/>
      <c r="B118" s="247" t="s">
        <v>64</v>
      </c>
      <c r="C118" s="248"/>
      <c r="D118" s="249"/>
      <c r="E118" s="12"/>
      <c r="F118" s="156"/>
      <c r="G118" s="153"/>
      <c r="H118" s="12"/>
      <c r="I118" s="27"/>
      <c r="J118" s="27"/>
      <c r="K118" s="24"/>
      <c r="L118" s="24"/>
      <c r="M118" s="24"/>
      <c r="N118" s="24"/>
      <c r="O118" s="24"/>
      <c r="P118" s="27"/>
      <c r="Q118" s="49"/>
      <c r="R118" s="49"/>
      <c r="S118" s="49"/>
      <c r="T118" s="5"/>
      <c r="U118" s="5"/>
    </row>
    <row r="119" spans="1:22" x14ac:dyDescent="0.25">
      <c r="A119" s="4"/>
      <c r="B119" s="152"/>
      <c r="C119" s="152"/>
      <c r="D119" s="152"/>
      <c r="E119" s="152"/>
      <c r="F119" s="152"/>
      <c r="G119" s="5" t="s">
        <v>47</v>
      </c>
      <c r="T119" s="5"/>
      <c r="U119" s="5"/>
    </row>
    <row r="120" spans="1:22" x14ac:dyDescent="0.25">
      <c r="A120" s="153"/>
      <c r="B120" s="154"/>
      <c r="C120" s="154"/>
      <c r="D120" s="154"/>
      <c r="E120" s="154"/>
      <c r="F120" s="154"/>
      <c r="G120" s="37"/>
      <c r="H120" s="37"/>
      <c r="I120" s="37"/>
      <c r="J120" s="37" t="s">
        <v>24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8"/>
    </row>
    <row r="121" spans="1:22" ht="45" x14ac:dyDescent="0.25">
      <c r="A121" s="224" t="s">
        <v>113</v>
      </c>
      <c r="B121" s="225"/>
      <c r="C121" s="225"/>
      <c r="D121" s="225"/>
      <c r="E121" s="225"/>
      <c r="F121" s="226"/>
      <c r="G121" s="15" t="s">
        <v>3</v>
      </c>
      <c r="H121" s="229" t="s">
        <v>4</v>
      </c>
      <c r="I121" s="230"/>
      <c r="J121" s="231"/>
      <c r="K121" s="232" t="s">
        <v>12</v>
      </c>
      <c r="L121" s="2" t="s">
        <v>1</v>
      </c>
      <c r="M121" s="37" t="s">
        <v>5</v>
      </c>
      <c r="N121" s="37"/>
      <c r="O121" s="3"/>
      <c r="P121" s="234" t="s">
        <v>6</v>
      </c>
      <c r="Q121" s="235"/>
      <c r="R121" s="235"/>
      <c r="S121" s="236"/>
      <c r="T121" s="232" t="s">
        <v>7</v>
      </c>
      <c r="U121" s="227" t="s">
        <v>8</v>
      </c>
    </row>
    <row r="122" spans="1:22" ht="17.45" customHeight="1" x14ac:dyDescent="0.25">
      <c r="A122" s="155"/>
      <c r="B122" s="156"/>
      <c r="C122" s="156"/>
      <c r="D122" s="156"/>
      <c r="E122" s="156"/>
      <c r="F122" s="157"/>
      <c r="G122" s="16"/>
      <c r="H122" s="18" t="s">
        <v>9</v>
      </c>
      <c r="I122" s="19" t="s">
        <v>10</v>
      </c>
      <c r="J122" s="19" t="s">
        <v>11</v>
      </c>
      <c r="K122" s="233"/>
      <c r="L122" s="36" t="s">
        <v>13</v>
      </c>
      <c r="M122" s="37" t="s">
        <v>14</v>
      </c>
      <c r="N122" s="37" t="s">
        <v>15</v>
      </c>
      <c r="O122" s="38" t="s">
        <v>16</v>
      </c>
      <c r="P122" s="36" t="s">
        <v>17</v>
      </c>
      <c r="Q122" s="37" t="s">
        <v>18</v>
      </c>
      <c r="R122" s="37" t="s">
        <v>19</v>
      </c>
      <c r="S122" s="38" t="s">
        <v>20</v>
      </c>
      <c r="T122" s="233"/>
      <c r="U122" s="228"/>
    </row>
    <row r="123" spans="1:22" x14ac:dyDescent="0.25">
      <c r="A123" s="203" t="s">
        <v>49</v>
      </c>
      <c r="B123" s="204"/>
      <c r="C123" s="204"/>
      <c r="D123" s="204"/>
      <c r="E123" s="204"/>
      <c r="F123" s="205"/>
      <c r="G123" s="28" t="s">
        <v>75</v>
      </c>
      <c r="H123" s="29">
        <v>5.2</v>
      </c>
      <c r="I123" s="30">
        <v>5.9</v>
      </c>
      <c r="J123" s="31">
        <v>10</v>
      </c>
      <c r="K123" s="29">
        <v>117.8</v>
      </c>
      <c r="L123" s="29">
        <v>0</v>
      </c>
      <c r="M123" s="32">
        <v>4.0999999999999996</v>
      </c>
      <c r="N123" s="32">
        <v>2</v>
      </c>
      <c r="O123" s="29">
        <v>2</v>
      </c>
      <c r="P123" s="32">
        <v>36.9</v>
      </c>
      <c r="Q123" s="32">
        <v>24.2</v>
      </c>
      <c r="R123" s="32">
        <v>71</v>
      </c>
      <c r="S123" s="32">
        <v>1</v>
      </c>
      <c r="T123" s="42">
        <v>223</v>
      </c>
      <c r="U123" s="28">
        <v>2011</v>
      </c>
    </row>
    <row r="124" spans="1:22" x14ac:dyDescent="0.25">
      <c r="A124" s="203" t="s">
        <v>29</v>
      </c>
      <c r="B124" s="204"/>
      <c r="C124" s="204"/>
      <c r="D124" s="204"/>
      <c r="E124" s="204"/>
      <c r="F124" s="205"/>
      <c r="G124" s="28">
        <v>200</v>
      </c>
      <c r="H124" s="29">
        <f t="shared" ref="H124:S124" si="33">H67</f>
        <v>7.0000000000000007E-2</v>
      </c>
      <c r="I124" s="30">
        <f t="shared" si="33"/>
        <v>0.02</v>
      </c>
      <c r="J124" s="31">
        <f t="shared" si="33"/>
        <v>15</v>
      </c>
      <c r="K124" s="29">
        <f t="shared" si="33"/>
        <v>60</v>
      </c>
      <c r="L124" s="29">
        <f t="shared" si="33"/>
        <v>0</v>
      </c>
      <c r="M124" s="32">
        <f t="shared" si="33"/>
        <v>0.03</v>
      </c>
      <c r="N124" s="32">
        <f t="shared" si="33"/>
        <v>0</v>
      </c>
      <c r="O124" s="29">
        <f t="shared" si="33"/>
        <v>0</v>
      </c>
      <c r="P124" s="32">
        <f t="shared" si="33"/>
        <v>1.4</v>
      </c>
      <c r="Q124" s="32">
        <f t="shared" si="33"/>
        <v>11.1</v>
      </c>
      <c r="R124" s="32">
        <f t="shared" si="33"/>
        <v>2.8</v>
      </c>
      <c r="S124" s="32">
        <f t="shared" si="33"/>
        <v>0.28000000000000003</v>
      </c>
      <c r="T124" s="42">
        <v>376</v>
      </c>
      <c r="U124" s="28">
        <v>2011</v>
      </c>
    </row>
    <row r="125" spans="1:22" x14ac:dyDescent="0.25">
      <c r="A125" s="203" t="s">
        <v>22</v>
      </c>
      <c r="B125" s="204"/>
      <c r="C125" s="204"/>
      <c r="D125" s="204"/>
      <c r="E125" s="204"/>
      <c r="F125" s="205"/>
      <c r="G125" s="28">
        <v>40</v>
      </c>
      <c r="H125" s="29">
        <f t="shared" ref="H125:S125" si="34">H20</f>
        <v>3.16</v>
      </c>
      <c r="I125" s="30">
        <f t="shared" si="34"/>
        <v>0.08</v>
      </c>
      <c r="J125" s="31">
        <f t="shared" si="34"/>
        <v>19.32</v>
      </c>
      <c r="K125" s="29">
        <f t="shared" si="34"/>
        <v>94.4</v>
      </c>
      <c r="L125" s="29">
        <f t="shared" si="34"/>
        <v>0.06</v>
      </c>
      <c r="M125" s="32">
        <f t="shared" si="34"/>
        <v>0</v>
      </c>
      <c r="N125" s="32">
        <f t="shared" si="34"/>
        <v>0</v>
      </c>
      <c r="O125" s="29">
        <f t="shared" si="34"/>
        <v>0</v>
      </c>
      <c r="P125" s="32">
        <f t="shared" si="34"/>
        <v>13.2</v>
      </c>
      <c r="Q125" s="32">
        <f t="shared" si="34"/>
        <v>9.1999999999999993</v>
      </c>
      <c r="R125" s="32">
        <f t="shared" si="34"/>
        <v>34.799999999999997</v>
      </c>
      <c r="S125" s="32">
        <f t="shared" si="34"/>
        <v>0.8</v>
      </c>
      <c r="T125" s="28"/>
      <c r="U125" s="28"/>
    </row>
    <row r="126" spans="1:22" x14ac:dyDescent="0.25">
      <c r="A126" s="203" t="s">
        <v>39</v>
      </c>
      <c r="B126" s="204"/>
      <c r="C126" s="204"/>
      <c r="D126" s="204"/>
      <c r="E126" s="204"/>
      <c r="F126" s="205"/>
      <c r="G126" s="28">
        <v>15</v>
      </c>
      <c r="H126" s="24">
        <v>3.5</v>
      </c>
      <c r="I126" s="25">
        <v>4.5</v>
      </c>
      <c r="J126" s="26">
        <v>0</v>
      </c>
      <c r="K126" s="24">
        <v>54.5</v>
      </c>
      <c r="L126" s="24">
        <v>0</v>
      </c>
      <c r="M126" s="27">
        <v>0</v>
      </c>
      <c r="N126" s="27">
        <v>0.1</v>
      </c>
      <c r="O126" s="24">
        <v>0.1</v>
      </c>
      <c r="P126" s="27">
        <v>5.5</v>
      </c>
      <c r="Q126" s="27">
        <v>132</v>
      </c>
      <c r="R126" s="27">
        <v>75</v>
      </c>
      <c r="S126" s="27">
        <v>0.2</v>
      </c>
      <c r="T126" s="42">
        <v>15</v>
      </c>
      <c r="U126" s="28">
        <v>2011</v>
      </c>
      <c r="V126" s="51"/>
    </row>
    <row r="127" spans="1:22" x14ac:dyDescent="0.25">
      <c r="A127" s="206" t="s">
        <v>23</v>
      </c>
      <c r="B127" s="207"/>
      <c r="C127" s="207"/>
      <c r="D127" s="207"/>
      <c r="E127" s="207"/>
      <c r="F127" s="208"/>
      <c r="G127" s="64">
        <v>425</v>
      </c>
      <c r="H127" s="84">
        <f t="shared" ref="H127:S127" si="35">SUM(H123:H126)</f>
        <v>11.93</v>
      </c>
      <c r="I127" s="49">
        <f t="shared" si="35"/>
        <v>10.5</v>
      </c>
      <c r="J127" s="50">
        <f t="shared" si="35"/>
        <v>44.32</v>
      </c>
      <c r="K127" s="84">
        <f t="shared" si="35"/>
        <v>326.70000000000005</v>
      </c>
      <c r="L127" s="84">
        <f t="shared" si="35"/>
        <v>0.06</v>
      </c>
      <c r="M127" s="85">
        <f t="shared" si="35"/>
        <v>4.13</v>
      </c>
      <c r="N127" s="85">
        <f t="shared" si="35"/>
        <v>2.1</v>
      </c>
      <c r="O127" s="84">
        <f t="shared" si="35"/>
        <v>2.1</v>
      </c>
      <c r="P127" s="85">
        <f t="shared" si="35"/>
        <v>57</v>
      </c>
      <c r="Q127" s="85">
        <f t="shared" si="35"/>
        <v>176.5</v>
      </c>
      <c r="R127" s="85">
        <f t="shared" si="35"/>
        <v>183.6</v>
      </c>
      <c r="S127" s="85">
        <f t="shared" si="35"/>
        <v>2.2800000000000002</v>
      </c>
      <c r="T127" s="50"/>
      <c r="U127" s="61"/>
      <c r="V127" s="51"/>
    </row>
    <row r="128" spans="1:22" x14ac:dyDescent="0.25">
      <c r="A128" s="203"/>
      <c r="B128" s="204"/>
      <c r="C128" s="204"/>
      <c r="D128" s="204"/>
      <c r="E128" s="204"/>
      <c r="F128" s="205"/>
      <c r="G128" s="91"/>
      <c r="H128" s="30"/>
      <c r="I128" s="30"/>
      <c r="J128" s="30" t="s">
        <v>25</v>
      </c>
      <c r="K128" s="30"/>
      <c r="L128" s="30"/>
      <c r="M128" s="30"/>
      <c r="N128" s="30"/>
      <c r="O128" s="30"/>
      <c r="P128" s="30"/>
      <c r="Q128" s="30"/>
      <c r="R128" s="30"/>
      <c r="S128" s="32"/>
      <c r="T128" s="61"/>
      <c r="U128" s="61"/>
    </row>
    <row r="129" spans="1:22" x14ac:dyDescent="0.25">
      <c r="A129" s="203" t="s">
        <v>50</v>
      </c>
      <c r="B129" s="204"/>
      <c r="C129" s="204"/>
      <c r="D129" s="204"/>
      <c r="E129" s="204"/>
      <c r="F129" s="205"/>
      <c r="G129" s="43">
        <v>200</v>
      </c>
      <c r="H129" s="24">
        <v>1.87</v>
      </c>
      <c r="I129" s="25">
        <v>2.2599999999999998</v>
      </c>
      <c r="J129" s="26">
        <v>13.49</v>
      </c>
      <c r="K129" s="24">
        <v>91.2</v>
      </c>
      <c r="L129" s="24">
        <v>0.1</v>
      </c>
      <c r="M129" s="27">
        <v>9.6</v>
      </c>
      <c r="N129" s="27">
        <v>0</v>
      </c>
      <c r="O129" s="24">
        <v>0</v>
      </c>
      <c r="P129" s="27">
        <v>25.12</v>
      </c>
      <c r="Q129" s="27">
        <v>24.4</v>
      </c>
      <c r="R129" s="27">
        <v>62.2</v>
      </c>
      <c r="S129" s="24">
        <v>0.96</v>
      </c>
      <c r="T129" s="42">
        <v>97</v>
      </c>
      <c r="U129" s="28">
        <v>2011</v>
      </c>
    </row>
    <row r="130" spans="1:22" x14ac:dyDescent="0.25">
      <c r="A130" s="203" t="s">
        <v>26</v>
      </c>
      <c r="B130" s="204"/>
      <c r="C130" s="204"/>
      <c r="D130" s="204"/>
      <c r="E130" s="204"/>
      <c r="F130" s="205"/>
      <c r="G130" s="28">
        <v>90</v>
      </c>
      <c r="H130" s="29">
        <f t="shared" ref="H130:S130" si="36">H17</f>
        <v>12.7</v>
      </c>
      <c r="I130" s="30">
        <f t="shared" si="36"/>
        <v>15.6</v>
      </c>
      <c r="J130" s="31">
        <f t="shared" si="36"/>
        <v>10.199999999999999</v>
      </c>
      <c r="K130" s="29">
        <f t="shared" si="36"/>
        <v>231.4</v>
      </c>
      <c r="L130" s="29">
        <f t="shared" si="36"/>
        <v>0</v>
      </c>
      <c r="M130" s="32">
        <f t="shared" si="36"/>
        <v>1.3</v>
      </c>
      <c r="N130" s="32">
        <f t="shared" si="36"/>
        <v>0.1</v>
      </c>
      <c r="O130" s="29">
        <f t="shared" si="36"/>
        <v>2.2999999999999998</v>
      </c>
      <c r="P130" s="32">
        <f t="shared" si="36"/>
        <v>24.1</v>
      </c>
      <c r="Q130" s="32">
        <f t="shared" si="36"/>
        <v>8.1999999999999993</v>
      </c>
      <c r="R130" s="32">
        <f t="shared" si="36"/>
        <v>141</v>
      </c>
      <c r="S130" s="32">
        <f t="shared" si="36"/>
        <v>1.7</v>
      </c>
      <c r="T130" s="94">
        <v>294</v>
      </c>
      <c r="U130" s="28">
        <v>2011</v>
      </c>
    </row>
    <row r="131" spans="1:22" x14ac:dyDescent="0.25">
      <c r="A131" s="237" t="s">
        <v>97</v>
      </c>
      <c r="B131" s="238"/>
      <c r="C131" s="238"/>
      <c r="D131" s="238"/>
      <c r="E131" s="238"/>
      <c r="F131" s="239"/>
      <c r="G131" s="28">
        <v>150</v>
      </c>
      <c r="H131" s="29">
        <v>6.84</v>
      </c>
      <c r="I131" s="30">
        <v>8.01</v>
      </c>
      <c r="J131" s="31">
        <v>40.06</v>
      </c>
      <c r="K131" s="29">
        <v>260</v>
      </c>
      <c r="L131" s="29">
        <v>0.13</v>
      </c>
      <c r="M131" s="32">
        <v>0</v>
      </c>
      <c r="N131" s="32">
        <v>40</v>
      </c>
      <c r="O131" s="29">
        <v>0</v>
      </c>
      <c r="P131" s="32">
        <v>36.659999999999997</v>
      </c>
      <c r="Q131" s="32">
        <v>36.1</v>
      </c>
      <c r="R131" s="32">
        <v>156</v>
      </c>
      <c r="S131" s="32">
        <v>2.65</v>
      </c>
      <c r="T131" s="44">
        <v>171</v>
      </c>
      <c r="U131" s="28">
        <v>2011</v>
      </c>
    </row>
    <row r="132" spans="1:22" x14ac:dyDescent="0.25">
      <c r="A132" s="218" t="s">
        <v>98</v>
      </c>
      <c r="B132" s="219"/>
      <c r="C132" s="219"/>
      <c r="D132" s="219"/>
      <c r="E132" s="219"/>
      <c r="F132" s="220"/>
      <c r="G132" s="28">
        <v>180</v>
      </c>
      <c r="H132" s="29">
        <v>0.2</v>
      </c>
      <c r="I132" s="30">
        <v>0.2</v>
      </c>
      <c r="J132" s="31">
        <v>27.1</v>
      </c>
      <c r="K132" s="29">
        <v>111.1</v>
      </c>
      <c r="L132" s="29">
        <v>0</v>
      </c>
      <c r="M132" s="30">
        <v>4</v>
      </c>
      <c r="N132" s="29">
        <v>0</v>
      </c>
      <c r="O132" s="29">
        <v>0.3</v>
      </c>
      <c r="P132" s="29">
        <v>4.9000000000000004</v>
      </c>
      <c r="Q132" s="29">
        <v>14.5</v>
      </c>
      <c r="R132" s="32">
        <v>4.4000000000000004</v>
      </c>
      <c r="S132" s="29">
        <v>0.9</v>
      </c>
      <c r="T132" s="86">
        <v>342</v>
      </c>
      <c r="U132" s="28">
        <v>2011</v>
      </c>
    </row>
    <row r="133" spans="1:22" x14ac:dyDescent="0.25">
      <c r="A133" s="240" t="s">
        <v>90</v>
      </c>
      <c r="B133" s="241"/>
      <c r="C133" s="241"/>
      <c r="D133" s="241"/>
      <c r="E133" s="241"/>
      <c r="F133" s="242"/>
      <c r="G133" s="28">
        <v>30</v>
      </c>
      <c r="H133" s="29">
        <f t="shared" ref="H133:S133" si="37">H28</f>
        <v>2</v>
      </c>
      <c r="I133" s="30">
        <f t="shared" si="37"/>
        <v>0.3</v>
      </c>
      <c r="J133" s="31">
        <f t="shared" si="37"/>
        <v>12.7</v>
      </c>
      <c r="K133" s="29">
        <f t="shared" si="37"/>
        <v>61.2</v>
      </c>
      <c r="L133" s="29">
        <f t="shared" si="37"/>
        <v>0.1</v>
      </c>
      <c r="M133" s="30">
        <f t="shared" si="37"/>
        <v>0</v>
      </c>
      <c r="N133" s="32">
        <f t="shared" si="37"/>
        <v>0</v>
      </c>
      <c r="O133" s="29">
        <f t="shared" si="37"/>
        <v>0.7</v>
      </c>
      <c r="P133" s="32">
        <f t="shared" si="37"/>
        <v>5.7</v>
      </c>
      <c r="Q133" s="32">
        <f t="shared" si="37"/>
        <v>5.4</v>
      </c>
      <c r="R133" s="32">
        <f t="shared" si="37"/>
        <v>26.1</v>
      </c>
      <c r="S133" s="32">
        <f t="shared" si="37"/>
        <v>1.2</v>
      </c>
      <c r="T133" s="145"/>
      <c r="U133" s="143"/>
    </row>
    <row r="134" spans="1:22" x14ac:dyDescent="0.25">
      <c r="A134" s="203" t="s">
        <v>22</v>
      </c>
      <c r="B134" s="204"/>
      <c r="C134" s="204"/>
      <c r="D134" s="204"/>
      <c r="E134" s="204"/>
      <c r="F134" s="205"/>
      <c r="G134" s="28">
        <v>40</v>
      </c>
      <c r="H134" s="29">
        <f t="shared" ref="H134:S134" si="38">H20</f>
        <v>3.16</v>
      </c>
      <c r="I134" s="30">
        <f t="shared" si="38"/>
        <v>0.08</v>
      </c>
      <c r="J134" s="31">
        <f t="shared" si="38"/>
        <v>19.32</v>
      </c>
      <c r="K134" s="29">
        <f t="shared" si="38"/>
        <v>94.4</v>
      </c>
      <c r="L134" s="29">
        <f t="shared" si="38"/>
        <v>0.06</v>
      </c>
      <c r="M134" s="32">
        <f t="shared" si="38"/>
        <v>0</v>
      </c>
      <c r="N134" s="32">
        <f t="shared" si="38"/>
        <v>0</v>
      </c>
      <c r="O134" s="29">
        <f t="shared" si="38"/>
        <v>0</v>
      </c>
      <c r="P134" s="32">
        <f t="shared" si="38"/>
        <v>13.2</v>
      </c>
      <c r="Q134" s="32">
        <f t="shared" si="38"/>
        <v>9.1999999999999993</v>
      </c>
      <c r="R134" s="32">
        <f t="shared" si="38"/>
        <v>34.799999999999997</v>
      </c>
      <c r="S134" s="32">
        <f t="shared" si="38"/>
        <v>0.8</v>
      </c>
      <c r="T134" s="59"/>
      <c r="U134" s="59"/>
      <c r="V134" s="51"/>
    </row>
    <row r="135" spans="1:22" x14ac:dyDescent="0.25">
      <c r="A135" s="215" t="s">
        <v>23</v>
      </c>
      <c r="B135" s="216"/>
      <c r="C135" s="216"/>
      <c r="D135" s="216"/>
      <c r="E135" s="216"/>
      <c r="F135" s="217"/>
      <c r="G135" s="56">
        <f t="shared" ref="G135:S135" si="39">SUM(G129:G134)</f>
        <v>690</v>
      </c>
      <c r="H135" s="12">
        <f t="shared" si="39"/>
        <v>26.77</v>
      </c>
      <c r="I135" s="12">
        <f t="shared" si="39"/>
        <v>26.449999999999996</v>
      </c>
      <c r="J135" s="12">
        <f t="shared" si="39"/>
        <v>122.87</v>
      </c>
      <c r="K135" s="12">
        <f t="shared" si="39"/>
        <v>849.30000000000007</v>
      </c>
      <c r="L135" s="12">
        <f t="shared" si="39"/>
        <v>0.39</v>
      </c>
      <c r="M135" s="12">
        <f t="shared" si="39"/>
        <v>14.9</v>
      </c>
      <c r="N135" s="12">
        <f t="shared" si="39"/>
        <v>40.1</v>
      </c>
      <c r="O135" s="12">
        <f t="shared" si="39"/>
        <v>3.3</v>
      </c>
      <c r="P135" s="12">
        <f t="shared" si="39"/>
        <v>109.68</v>
      </c>
      <c r="Q135" s="12">
        <f t="shared" si="39"/>
        <v>97.8</v>
      </c>
      <c r="R135" s="12">
        <f t="shared" si="39"/>
        <v>424.5</v>
      </c>
      <c r="S135" s="12">
        <f t="shared" si="39"/>
        <v>8.2100000000000009</v>
      </c>
      <c r="T135" s="4"/>
      <c r="U135" s="51"/>
    </row>
    <row r="136" spans="1:22" x14ac:dyDescent="0.25">
      <c r="A136" s="206" t="s">
        <v>30</v>
      </c>
      <c r="B136" s="207"/>
      <c r="C136" s="207"/>
      <c r="D136" s="207"/>
      <c r="E136" s="207"/>
      <c r="F136" s="208"/>
      <c r="G136" s="28">
        <v>1175</v>
      </c>
      <c r="H136" s="29">
        <f t="shared" ref="H136:S136" si="40">H127+H135</f>
        <v>38.700000000000003</v>
      </c>
      <c r="I136" s="29">
        <f t="shared" si="40"/>
        <v>36.949999999999996</v>
      </c>
      <c r="J136" s="29">
        <f t="shared" si="40"/>
        <v>167.19</v>
      </c>
      <c r="K136" s="29">
        <f t="shared" si="40"/>
        <v>1176</v>
      </c>
      <c r="L136" s="29">
        <f t="shared" si="40"/>
        <v>0.45</v>
      </c>
      <c r="M136" s="29">
        <f t="shared" si="40"/>
        <v>19.03</v>
      </c>
      <c r="N136" s="29">
        <f t="shared" si="40"/>
        <v>42.2</v>
      </c>
      <c r="O136" s="29">
        <f t="shared" si="40"/>
        <v>5.4</v>
      </c>
      <c r="P136" s="29">
        <f t="shared" si="40"/>
        <v>166.68</v>
      </c>
      <c r="Q136" s="29">
        <f t="shared" si="40"/>
        <v>274.3</v>
      </c>
      <c r="R136" s="29">
        <f t="shared" si="40"/>
        <v>608.1</v>
      </c>
      <c r="S136" s="29">
        <f t="shared" si="40"/>
        <v>10.490000000000002</v>
      </c>
      <c r="T136" s="5"/>
      <c r="U136" s="5"/>
    </row>
    <row r="137" spans="1:22" x14ac:dyDescent="0.25">
      <c r="A137" s="4"/>
      <c r="B137" s="5"/>
      <c r="C137" s="5"/>
      <c r="D137" s="5"/>
      <c r="E137" s="5"/>
      <c r="F137" s="5"/>
      <c r="G137" s="5"/>
      <c r="T137" s="5"/>
      <c r="U137" s="5"/>
    </row>
    <row r="138" spans="1:22" x14ac:dyDescent="0.25">
      <c r="A138" s="4"/>
      <c r="B138" s="5"/>
      <c r="C138" s="5"/>
      <c r="D138" s="5"/>
      <c r="E138" s="5"/>
      <c r="F138" s="5"/>
      <c r="G138" s="5" t="s">
        <v>51</v>
      </c>
      <c r="T138" s="5"/>
      <c r="U138" s="5"/>
    </row>
    <row r="139" spans="1:22" x14ac:dyDescent="0.25">
      <c r="A139" s="36"/>
      <c r="B139" s="37"/>
      <c r="C139" s="37"/>
      <c r="D139" s="37"/>
      <c r="E139" s="37"/>
      <c r="F139" s="37"/>
      <c r="G139" s="37"/>
      <c r="H139" s="37"/>
      <c r="I139" s="37"/>
      <c r="J139" s="37" t="s">
        <v>24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8"/>
    </row>
    <row r="140" spans="1:22" ht="45" x14ac:dyDescent="0.25">
      <c r="A140" s="224" t="s">
        <v>113</v>
      </c>
      <c r="B140" s="225"/>
      <c r="C140" s="225"/>
      <c r="D140" s="225"/>
      <c r="E140" s="225"/>
      <c r="F140" s="226"/>
      <c r="G140" s="15" t="s">
        <v>3</v>
      </c>
      <c r="H140" s="229" t="s">
        <v>4</v>
      </c>
      <c r="I140" s="230"/>
      <c r="J140" s="231"/>
      <c r="K140" s="232" t="s">
        <v>12</v>
      </c>
      <c r="L140" s="2" t="s">
        <v>1</v>
      </c>
      <c r="M140" s="37" t="s">
        <v>5</v>
      </c>
      <c r="N140" s="37"/>
      <c r="O140" s="3"/>
      <c r="P140" s="234" t="s">
        <v>6</v>
      </c>
      <c r="Q140" s="235"/>
      <c r="R140" s="235"/>
      <c r="S140" s="236"/>
      <c r="T140" s="232" t="s">
        <v>7</v>
      </c>
      <c r="U140" s="227" t="s">
        <v>8</v>
      </c>
    </row>
    <row r="141" spans="1:22" ht="18.600000000000001" customHeight="1" x14ac:dyDescent="0.25">
      <c r="A141" s="39"/>
      <c r="B141" s="40"/>
      <c r="C141" s="40"/>
      <c r="D141" s="40"/>
      <c r="E141" s="40"/>
      <c r="F141" s="41"/>
      <c r="G141" s="16"/>
      <c r="H141" s="18" t="s">
        <v>9</v>
      </c>
      <c r="I141" s="19" t="s">
        <v>10</v>
      </c>
      <c r="J141" s="19" t="s">
        <v>11</v>
      </c>
      <c r="K141" s="233"/>
      <c r="L141" s="36" t="s">
        <v>13</v>
      </c>
      <c r="M141" s="37" t="s">
        <v>14</v>
      </c>
      <c r="N141" s="37" t="s">
        <v>15</v>
      </c>
      <c r="O141" s="38" t="s">
        <v>16</v>
      </c>
      <c r="P141" s="36" t="s">
        <v>17</v>
      </c>
      <c r="Q141" s="37" t="s">
        <v>18</v>
      </c>
      <c r="R141" s="37" t="s">
        <v>19</v>
      </c>
      <c r="S141" s="38" t="s">
        <v>20</v>
      </c>
      <c r="T141" s="233"/>
      <c r="U141" s="228"/>
    </row>
    <row r="142" spans="1:22" x14ac:dyDescent="0.25">
      <c r="A142" s="203" t="s">
        <v>99</v>
      </c>
      <c r="B142" s="204"/>
      <c r="C142" s="204"/>
      <c r="D142" s="204"/>
      <c r="E142" s="204"/>
      <c r="F142" s="205"/>
      <c r="G142" s="28">
        <v>200</v>
      </c>
      <c r="H142" s="29">
        <v>5.7</v>
      </c>
      <c r="I142" s="30">
        <v>6.8</v>
      </c>
      <c r="J142" s="31">
        <v>41.7</v>
      </c>
      <c r="K142" s="31">
        <v>252.6</v>
      </c>
      <c r="L142" s="29">
        <v>0</v>
      </c>
      <c r="M142" s="30">
        <v>1.3</v>
      </c>
      <c r="N142" s="29">
        <v>0</v>
      </c>
      <c r="O142" s="29">
        <v>0.3</v>
      </c>
      <c r="P142" s="29">
        <v>35.200000000000003</v>
      </c>
      <c r="Q142" s="29">
        <v>61.8</v>
      </c>
      <c r="R142" s="32">
        <v>108</v>
      </c>
      <c r="S142" s="32">
        <v>0.5</v>
      </c>
      <c r="T142" s="129">
        <v>175</v>
      </c>
      <c r="U142" s="28">
        <v>2011</v>
      </c>
    </row>
    <row r="143" spans="1:22" x14ac:dyDescent="0.25">
      <c r="A143" s="203" t="s">
        <v>100</v>
      </c>
      <c r="B143" s="204"/>
      <c r="C143" s="204"/>
      <c r="D143" s="204"/>
      <c r="E143" s="204"/>
      <c r="F143" s="205"/>
      <c r="G143" s="28">
        <v>10</v>
      </c>
      <c r="H143" s="24">
        <v>0.1</v>
      </c>
      <c r="I143" s="25">
        <v>8.3000000000000007</v>
      </c>
      <c r="J143" s="26">
        <v>0.1</v>
      </c>
      <c r="K143" s="26">
        <v>75</v>
      </c>
      <c r="L143" s="24">
        <v>0</v>
      </c>
      <c r="M143" s="25">
        <v>0</v>
      </c>
      <c r="N143" s="24">
        <v>0.1</v>
      </c>
      <c r="O143" s="24">
        <v>0.1</v>
      </c>
      <c r="P143" s="24">
        <v>0</v>
      </c>
      <c r="Q143" s="24">
        <v>1</v>
      </c>
      <c r="R143" s="27">
        <v>2</v>
      </c>
      <c r="S143" s="27">
        <v>0</v>
      </c>
      <c r="T143" s="129">
        <v>14</v>
      </c>
      <c r="U143" s="28">
        <v>2011</v>
      </c>
    </row>
    <row r="144" spans="1:22" x14ac:dyDescent="0.25">
      <c r="A144" s="203" t="s">
        <v>38</v>
      </c>
      <c r="B144" s="204"/>
      <c r="C144" s="204"/>
      <c r="D144" s="204"/>
      <c r="E144" s="204"/>
      <c r="F144" s="205"/>
      <c r="G144" s="28">
        <v>180</v>
      </c>
      <c r="H144" s="29">
        <f t="shared" ref="H144:S144" si="41">H21</f>
        <v>0.4</v>
      </c>
      <c r="I144" s="30">
        <f t="shared" si="41"/>
        <v>0</v>
      </c>
      <c r="J144" s="31">
        <f t="shared" si="41"/>
        <v>11.7</v>
      </c>
      <c r="K144" s="29">
        <f t="shared" si="41"/>
        <v>49.5</v>
      </c>
      <c r="L144" s="29">
        <f t="shared" si="41"/>
        <v>0</v>
      </c>
      <c r="M144" s="32">
        <f t="shared" si="41"/>
        <v>3.3</v>
      </c>
      <c r="N144" s="32">
        <f t="shared" si="41"/>
        <v>0</v>
      </c>
      <c r="O144" s="29">
        <f t="shared" si="41"/>
        <v>0</v>
      </c>
      <c r="P144" s="32">
        <f t="shared" si="41"/>
        <v>11.7</v>
      </c>
      <c r="Q144" s="32">
        <f t="shared" si="41"/>
        <v>27.2</v>
      </c>
      <c r="R144" s="32">
        <f t="shared" si="41"/>
        <v>15.5</v>
      </c>
      <c r="S144" s="32">
        <f t="shared" si="41"/>
        <v>1.5</v>
      </c>
      <c r="T144" s="28">
        <v>377</v>
      </c>
      <c r="U144" s="28">
        <v>2011</v>
      </c>
    </row>
    <row r="145" spans="1:23" x14ac:dyDescent="0.25">
      <c r="A145" s="200" t="s">
        <v>92</v>
      </c>
      <c r="B145" s="201"/>
      <c r="C145" s="201"/>
      <c r="D145" s="201"/>
      <c r="E145" s="201"/>
      <c r="F145" s="202"/>
      <c r="G145" s="28">
        <v>100</v>
      </c>
      <c r="H145" s="29">
        <v>0.4</v>
      </c>
      <c r="I145" s="30">
        <v>0.4</v>
      </c>
      <c r="J145" s="31">
        <v>9.8000000000000007</v>
      </c>
      <c r="K145" s="29">
        <v>47</v>
      </c>
      <c r="L145" s="29">
        <v>0</v>
      </c>
      <c r="M145" s="32">
        <v>10</v>
      </c>
      <c r="N145" s="32">
        <v>0</v>
      </c>
      <c r="O145" s="29">
        <v>0</v>
      </c>
      <c r="P145" s="32">
        <v>0.1</v>
      </c>
      <c r="Q145" s="32">
        <v>32</v>
      </c>
      <c r="R145" s="32">
        <v>22</v>
      </c>
      <c r="S145" s="32">
        <v>4.4000000000000004</v>
      </c>
      <c r="T145" s="144"/>
      <c r="U145" s="144"/>
    </row>
    <row r="146" spans="1:23" x14ac:dyDescent="0.25">
      <c r="A146" s="203" t="s">
        <v>22</v>
      </c>
      <c r="B146" s="204"/>
      <c r="C146" s="204"/>
      <c r="D146" s="204"/>
      <c r="E146" s="204"/>
      <c r="F146" s="205"/>
      <c r="G146" s="28">
        <v>40</v>
      </c>
      <c r="H146" s="29">
        <f t="shared" ref="H146:S146" si="42">H20</f>
        <v>3.16</v>
      </c>
      <c r="I146" s="30">
        <f t="shared" si="42"/>
        <v>0.08</v>
      </c>
      <c r="J146" s="31">
        <f t="shared" si="42"/>
        <v>19.32</v>
      </c>
      <c r="K146" s="29">
        <f t="shared" si="42"/>
        <v>94.4</v>
      </c>
      <c r="L146" s="29">
        <f t="shared" si="42"/>
        <v>0.06</v>
      </c>
      <c r="M146" s="32">
        <f t="shared" si="42"/>
        <v>0</v>
      </c>
      <c r="N146" s="32">
        <f t="shared" si="42"/>
        <v>0</v>
      </c>
      <c r="O146" s="29">
        <f t="shared" si="42"/>
        <v>0</v>
      </c>
      <c r="P146" s="32">
        <f t="shared" si="42"/>
        <v>13.2</v>
      </c>
      <c r="Q146" s="32">
        <f t="shared" si="42"/>
        <v>9.1999999999999993</v>
      </c>
      <c r="R146" s="32">
        <f t="shared" si="42"/>
        <v>34.799999999999997</v>
      </c>
      <c r="S146" s="29">
        <f t="shared" si="42"/>
        <v>0.8</v>
      </c>
      <c r="T146" s="83"/>
      <c r="U146" s="83"/>
      <c r="W146" s="51"/>
    </row>
    <row r="147" spans="1:23" x14ac:dyDescent="0.25">
      <c r="A147" s="215" t="s">
        <v>23</v>
      </c>
      <c r="B147" s="216"/>
      <c r="C147" s="216"/>
      <c r="D147" s="216"/>
      <c r="E147" s="216"/>
      <c r="F147" s="217"/>
      <c r="G147" s="23">
        <f t="shared" ref="G147:S147" si="43">SUM(G142:G146)</f>
        <v>530</v>
      </c>
      <c r="H147" s="36">
        <f t="shared" si="43"/>
        <v>9.7600000000000016</v>
      </c>
      <c r="I147" s="37">
        <f t="shared" si="43"/>
        <v>15.580000000000002</v>
      </c>
      <c r="J147" s="37">
        <f t="shared" si="43"/>
        <v>82.62</v>
      </c>
      <c r="K147" s="37">
        <f t="shared" si="43"/>
        <v>518.5</v>
      </c>
      <c r="L147" s="37">
        <f t="shared" si="43"/>
        <v>0.06</v>
      </c>
      <c r="M147" s="37">
        <f t="shared" si="43"/>
        <v>14.6</v>
      </c>
      <c r="N147" s="37">
        <f t="shared" si="43"/>
        <v>0.1</v>
      </c>
      <c r="O147" s="37">
        <f t="shared" si="43"/>
        <v>0.4</v>
      </c>
      <c r="P147" s="37">
        <f t="shared" si="43"/>
        <v>60.2</v>
      </c>
      <c r="Q147" s="37">
        <f t="shared" si="43"/>
        <v>131.19999999999999</v>
      </c>
      <c r="R147" s="37">
        <f t="shared" si="43"/>
        <v>182.3</v>
      </c>
      <c r="S147" s="38">
        <f t="shared" si="43"/>
        <v>7.2</v>
      </c>
      <c r="T147" s="61"/>
      <c r="U147" s="61"/>
    </row>
    <row r="148" spans="1:23" x14ac:dyDescent="0.25">
      <c r="A148" s="88"/>
      <c r="B148" s="89"/>
      <c r="C148" s="89"/>
      <c r="D148" s="89"/>
      <c r="E148" s="89"/>
      <c r="F148" s="89"/>
      <c r="G148" s="88"/>
      <c r="H148" s="89"/>
      <c r="I148" s="89"/>
      <c r="J148" s="89" t="s">
        <v>25</v>
      </c>
      <c r="K148" s="89"/>
      <c r="L148" s="89"/>
      <c r="M148" s="89"/>
      <c r="N148" s="89"/>
      <c r="O148" s="89"/>
      <c r="P148" s="89"/>
      <c r="Q148" s="89"/>
      <c r="R148" s="89"/>
      <c r="S148" s="90"/>
      <c r="T148" s="66"/>
      <c r="W148" s="51"/>
    </row>
    <row r="149" spans="1:23" x14ac:dyDescent="0.25">
      <c r="A149" s="203" t="s">
        <v>53</v>
      </c>
      <c r="B149" s="204"/>
      <c r="C149" s="204"/>
      <c r="D149" s="204"/>
      <c r="E149" s="204"/>
      <c r="F149" s="205"/>
      <c r="G149" s="28">
        <v>200</v>
      </c>
      <c r="H149" s="29">
        <v>5.6</v>
      </c>
      <c r="I149" s="30">
        <v>5.4</v>
      </c>
      <c r="J149" s="31">
        <v>17.5</v>
      </c>
      <c r="K149" s="29">
        <v>140.69999999999999</v>
      </c>
      <c r="L149" s="29">
        <v>0.2</v>
      </c>
      <c r="M149" s="30">
        <v>9.6</v>
      </c>
      <c r="N149" s="29">
        <v>0.3</v>
      </c>
      <c r="O149" s="29">
        <v>4</v>
      </c>
      <c r="P149" s="29">
        <v>35.6</v>
      </c>
      <c r="Q149" s="29">
        <v>48.8</v>
      </c>
      <c r="R149" s="32">
        <v>83.7</v>
      </c>
      <c r="S149" s="29">
        <v>2.1</v>
      </c>
      <c r="T149" s="42">
        <v>102</v>
      </c>
      <c r="U149" s="28">
        <v>2011</v>
      </c>
    </row>
    <row r="150" spans="1:23" x14ac:dyDescent="0.25">
      <c r="A150" s="203" t="s">
        <v>101</v>
      </c>
      <c r="B150" s="204"/>
      <c r="C150" s="204"/>
      <c r="D150" s="204"/>
      <c r="E150" s="204"/>
      <c r="F150" s="205"/>
      <c r="G150" s="64">
        <v>90</v>
      </c>
      <c r="H150" s="67">
        <v>8.42</v>
      </c>
      <c r="I150" s="67">
        <v>11.69</v>
      </c>
      <c r="J150" s="67">
        <v>9</v>
      </c>
      <c r="K150" s="67">
        <v>184</v>
      </c>
      <c r="L150" s="67">
        <v>2.67</v>
      </c>
      <c r="M150" s="67">
        <v>0.26</v>
      </c>
      <c r="N150" s="67">
        <v>17.84</v>
      </c>
      <c r="O150" s="67">
        <v>0</v>
      </c>
      <c r="P150" s="67">
        <v>13.58</v>
      </c>
      <c r="Q150" s="67">
        <v>25.7</v>
      </c>
      <c r="R150" s="67">
        <v>80.98</v>
      </c>
      <c r="S150" s="67">
        <v>5.29</v>
      </c>
      <c r="T150" s="86">
        <v>280</v>
      </c>
      <c r="U150" s="28">
        <v>2011</v>
      </c>
    </row>
    <row r="151" spans="1:23" x14ac:dyDescent="0.25">
      <c r="A151" s="203" t="s">
        <v>102</v>
      </c>
      <c r="B151" s="204"/>
      <c r="C151" s="204"/>
      <c r="D151" s="204"/>
      <c r="E151" s="204"/>
      <c r="F151" s="205"/>
      <c r="G151" s="28">
        <v>150</v>
      </c>
      <c r="H151" s="29">
        <v>4.78</v>
      </c>
      <c r="I151" s="30">
        <v>4.43</v>
      </c>
      <c r="J151" s="31">
        <v>30.88</v>
      </c>
      <c r="K151" s="29">
        <v>182.55</v>
      </c>
      <c r="L151" s="29">
        <v>0.09</v>
      </c>
      <c r="M151" s="32">
        <v>0</v>
      </c>
      <c r="N151" s="32">
        <v>0</v>
      </c>
      <c r="O151" s="29">
        <v>0</v>
      </c>
      <c r="P151" s="32">
        <v>23.74</v>
      </c>
      <c r="Q151" s="32">
        <v>39.200000000000003</v>
      </c>
      <c r="R151" s="32">
        <v>164</v>
      </c>
      <c r="S151" s="32">
        <v>1.61</v>
      </c>
      <c r="T151" s="42">
        <v>302</v>
      </c>
      <c r="U151" s="28">
        <v>2011</v>
      </c>
    </row>
    <row r="152" spans="1:23" x14ac:dyDescent="0.25">
      <c r="A152" s="218" t="s">
        <v>55</v>
      </c>
      <c r="B152" s="219"/>
      <c r="C152" s="219"/>
      <c r="D152" s="219"/>
      <c r="E152" s="219"/>
      <c r="F152" s="220"/>
      <c r="G152" s="28">
        <v>180</v>
      </c>
      <c r="H152" s="45">
        <v>0</v>
      </c>
      <c r="I152" s="46">
        <v>0</v>
      </c>
      <c r="J152" s="47">
        <v>19.399999999999999</v>
      </c>
      <c r="K152" s="47">
        <v>77.400000000000006</v>
      </c>
      <c r="L152" s="45">
        <v>0</v>
      </c>
      <c r="M152" s="46">
        <v>0</v>
      </c>
      <c r="N152" s="45">
        <v>0</v>
      </c>
      <c r="O152" s="45">
        <v>0</v>
      </c>
      <c r="P152" s="45">
        <v>2</v>
      </c>
      <c r="Q152" s="45">
        <v>9.4</v>
      </c>
      <c r="R152" s="48">
        <v>0</v>
      </c>
      <c r="S152" s="48">
        <v>0</v>
      </c>
      <c r="T152" s="42">
        <v>349</v>
      </c>
      <c r="U152" s="28">
        <v>2011</v>
      </c>
    </row>
    <row r="153" spans="1:23" x14ac:dyDescent="0.25">
      <c r="A153" s="212" t="s">
        <v>90</v>
      </c>
      <c r="B153" s="213"/>
      <c r="C153" s="213"/>
      <c r="D153" s="213"/>
      <c r="E153" s="213"/>
      <c r="F153" s="214"/>
      <c r="G153" s="28">
        <v>30</v>
      </c>
      <c r="H153" s="45">
        <f t="shared" ref="H153:S153" si="44">H28</f>
        <v>2</v>
      </c>
      <c r="I153" s="46">
        <f t="shared" si="44"/>
        <v>0.3</v>
      </c>
      <c r="J153" s="47">
        <f t="shared" si="44"/>
        <v>12.7</v>
      </c>
      <c r="K153" s="47">
        <f t="shared" si="44"/>
        <v>61.2</v>
      </c>
      <c r="L153" s="45">
        <f t="shared" si="44"/>
        <v>0.1</v>
      </c>
      <c r="M153" s="46">
        <f t="shared" si="44"/>
        <v>0</v>
      </c>
      <c r="N153" s="48">
        <f t="shared" si="44"/>
        <v>0</v>
      </c>
      <c r="O153" s="45">
        <f t="shared" si="44"/>
        <v>0.7</v>
      </c>
      <c r="P153" s="48">
        <f t="shared" si="44"/>
        <v>5.7</v>
      </c>
      <c r="Q153" s="48">
        <f t="shared" si="44"/>
        <v>5.4</v>
      </c>
      <c r="R153" s="48">
        <f t="shared" si="44"/>
        <v>26.1</v>
      </c>
      <c r="S153" s="48">
        <f t="shared" si="44"/>
        <v>1.2</v>
      </c>
      <c r="T153" s="143"/>
      <c r="U153" s="143"/>
    </row>
    <row r="154" spans="1:23" x14ac:dyDescent="0.25">
      <c r="A154" s="203" t="s">
        <v>22</v>
      </c>
      <c r="B154" s="204"/>
      <c r="C154" s="204"/>
      <c r="D154" s="204"/>
      <c r="E154" s="204"/>
      <c r="F154" s="205"/>
      <c r="G154" s="28">
        <v>40</v>
      </c>
      <c r="H154" s="29">
        <f t="shared" ref="H154:S154" si="45">H20</f>
        <v>3.16</v>
      </c>
      <c r="I154" s="30">
        <f t="shared" si="45"/>
        <v>0.08</v>
      </c>
      <c r="J154" s="31">
        <f t="shared" si="45"/>
        <v>19.32</v>
      </c>
      <c r="K154" s="29">
        <f t="shared" si="45"/>
        <v>94.4</v>
      </c>
      <c r="L154" s="29">
        <f t="shared" si="45"/>
        <v>0.06</v>
      </c>
      <c r="M154" s="32">
        <f t="shared" si="45"/>
        <v>0</v>
      </c>
      <c r="N154" s="32">
        <f t="shared" si="45"/>
        <v>0</v>
      </c>
      <c r="O154" s="29">
        <f t="shared" si="45"/>
        <v>0</v>
      </c>
      <c r="P154" s="32">
        <f t="shared" si="45"/>
        <v>13.2</v>
      </c>
      <c r="Q154" s="32">
        <f t="shared" si="45"/>
        <v>9.1999999999999993</v>
      </c>
      <c r="R154" s="32">
        <f t="shared" si="45"/>
        <v>34.799999999999997</v>
      </c>
      <c r="S154" s="32">
        <f t="shared" si="45"/>
        <v>0.8</v>
      </c>
      <c r="T154" s="59"/>
      <c r="U154" s="59"/>
      <c r="V154" s="51"/>
    </row>
    <row r="155" spans="1:23" x14ac:dyDescent="0.25">
      <c r="A155" s="215" t="s">
        <v>23</v>
      </c>
      <c r="B155" s="216"/>
      <c r="C155" s="216"/>
      <c r="D155" s="216"/>
      <c r="E155" s="216"/>
      <c r="F155" s="217"/>
      <c r="G155" s="56">
        <f t="shared" ref="G155:S155" si="46">SUM(G149:G154)</f>
        <v>690</v>
      </c>
      <c r="H155" s="24">
        <f t="shared" si="46"/>
        <v>23.96</v>
      </c>
      <c r="I155" s="25">
        <f t="shared" si="46"/>
        <v>21.9</v>
      </c>
      <c r="J155" s="26">
        <f t="shared" si="46"/>
        <v>108.80000000000001</v>
      </c>
      <c r="K155" s="24">
        <f t="shared" si="46"/>
        <v>740.25</v>
      </c>
      <c r="L155" s="24">
        <f t="shared" si="46"/>
        <v>3.12</v>
      </c>
      <c r="M155" s="27">
        <f t="shared" si="46"/>
        <v>9.86</v>
      </c>
      <c r="N155" s="27">
        <f t="shared" si="46"/>
        <v>18.14</v>
      </c>
      <c r="O155" s="24">
        <f t="shared" si="46"/>
        <v>4.7</v>
      </c>
      <c r="P155" s="27">
        <f t="shared" si="46"/>
        <v>93.820000000000007</v>
      </c>
      <c r="Q155" s="27">
        <f t="shared" si="46"/>
        <v>137.69999999999999</v>
      </c>
      <c r="R155" s="27">
        <f t="shared" si="46"/>
        <v>389.58000000000004</v>
      </c>
      <c r="S155" s="27">
        <f t="shared" si="46"/>
        <v>11</v>
      </c>
      <c r="T155" s="4"/>
    </row>
    <row r="156" spans="1:23" x14ac:dyDescent="0.25">
      <c r="A156" s="206" t="s">
        <v>30</v>
      </c>
      <c r="B156" s="207"/>
      <c r="C156" s="207"/>
      <c r="D156" s="207"/>
      <c r="E156" s="207"/>
      <c r="F156" s="208"/>
      <c r="G156" s="28">
        <v>1280</v>
      </c>
      <c r="H156" s="29">
        <f t="shared" ref="H156:S156" si="47">H147+H155</f>
        <v>33.72</v>
      </c>
      <c r="I156" s="29">
        <f t="shared" si="47"/>
        <v>37.480000000000004</v>
      </c>
      <c r="J156" s="29">
        <f t="shared" si="47"/>
        <v>191.42000000000002</v>
      </c>
      <c r="K156" s="29">
        <f t="shared" si="47"/>
        <v>1258.75</v>
      </c>
      <c r="L156" s="29">
        <f t="shared" si="47"/>
        <v>3.18</v>
      </c>
      <c r="M156" s="29">
        <f t="shared" si="47"/>
        <v>24.46</v>
      </c>
      <c r="N156" s="29">
        <f t="shared" si="47"/>
        <v>18.240000000000002</v>
      </c>
      <c r="O156" s="29">
        <f t="shared" si="47"/>
        <v>5.1000000000000005</v>
      </c>
      <c r="P156" s="29">
        <f t="shared" si="47"/>
        <v>154.02000000000001</v>
      </c>
      <c r="Q156" s="29">
        <f t="shared" si="47"/>
        <v>268.89999999999998</v>
      </c>
      <c r="R156" s="29">
        <f t="shared" si="47"/>
        <v>571.88000000000011</v>
      </c>
      <c r="S156" s="29">
        <f t="shared" si="47"/>
        <v>18.2</v>
      </c>
      <c r="T156" s="61"/>
      <c r="U156" s="61"/>
      <c r="V156" s="51"/>
    </row>
    <row r="157" spans="1:23" x14ac:dyDescent="0.25">
      <c r="A157" s="4"/>
      <c r="B157" s="5"/>
      <c r="C157" s="5"/>
      <c r="D157" s="5"/>
      <c r="E157" s="5"/>
      <c r="F157" s="5"/>
      <c r="G157" s="5"/>
      <c r="T157" s="61"/>
      <c r="U157" s="61"/>
      <c r="V157" s="51"/>
    </row>
    <row r="158" spans="1:23" x14ac:dyDescent="0.25">
      <c r="A158" s="4"/>
      <c r="B158" s="5"/>
      <c r="C158" s="5"/>
      <c r="D158" s="5"/>
      <c r="E158" s="5"/>
      <c r="F158" s="5"/>
      <c r="G158" s="51" t="s">
        <v>56</v>
      </c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61"/>
      <c r="U158" s="61"/>
    </row>
    <row r="159" spans="1:23" x14ac:dyDescent="0.25">
      <c r="A159" s="36"/>
      <c r="B159" s="37"/>
      <c r="C159" s="37"/>
      <c r="D159" s="37"/>
      <c r="E159" s="37"/>
      <c r="F159" s="37"/>
      <c r="G159" s="37"/>
      <c r="H159" s="37"/>
      <c r="I159" s="37"/>
      <c r="J159" s="37" t="s">
        <v>24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8"/>
    </row>
    <row r="160" spans="1:23" ht="45" x14ac:dyDescent="0.25">
      <c r="A160" s="224" t="s">
        <v>109</v>
      </c>
      <c r="B160" s="225"/>
      <c r="C160" s="225"/>
      <c r="D160" s="225"/>
      <c r="E160" s="225"/>
      <c r="F160" s="226"/>
      <c r="G160" s="15" t="s">
        <v>3</v>
      </c>
      <c r="H160" s="229" t="s">
        <v>4</v>
      </c>
      <c r="I160" s="230"/>
      <c r="J160" s="231"/>
      <c r="K160" s="232" t="s">
        <v>12</v>
      </c>
      <c r="L160" s="2" t="s">
        <v>1</v>
      </c>
      <c r="M160" s="37" t="s">
        <v>5</v>
      </c>
      <c r="N160" s="37"/>
      <c r="O160" s="3"/>
      <c r="P160" s="234" t="s">
        <v>6</v>
      </c>
      <c r="Q160" s="235"/>
      <c r="R160" s="235"/>
      <c r="S160" s="236"/>
      <c r="T160" s="232" t="s">
        <v>7</v>
      </c>
      <c r="U160" s="227" t="s">
        <v>8</v>
      </c>
    </row>
    <row r="161" spans="1:22" x14ac:dyDescent="0.25">
      <c r="A161" s="39"/>
      <c r="B161" s="40"/>
      <c r="C161" s="40"/>
      <c r="D161" s="40"/>
      <c r="E161" s="40"/>
      <c r="F161" s="41"/>
      <c r="G161" s="16"/>
      <c r="H161" s="18" t="s">
        <v>9</v>
      </c>
      <c r="I161" s="19" t="s">
        <v>10</v>
      </c>
      <c r="J161" s="19" t="s">
        <v>11</v>
      </c>
      <c r="K161" s="233"/>
      <c r="L161" s="36" t="s">
        <v>13</v>
      </c>
      <c r="M161" s="37" t="s">
        <v>14</v>
      </c>
      <c r="N161" s="37" t="s">
        <v>15</v>
      </c>
      <c r="O161" s="38" t="s">
        <v>16</v>
      </c>
      <c r="P161" s="36" t="s">
        <v>17</v>
      </c>
      <c r="Q161" s="37" t="s">
        <v>18</v>
      </c>
      <c r="R161" s="37" t="s">
        <v>19</v>
      </c>
      <c r="S161" s="38" t="s">
        <v>20</v>
      </c>
      <c r="T161" s="233"/>
      <c r="U161" s="228"/>
    </row>
    <row r="162" spans="1:22" x14ac:dyDescent="0.25">
      <c r="A162" s="203" t="s">
        <v>40</v>
      </c>
      <c r="B162" s="204"/>
      <c r="C162" s="204"/>
      <c r="D162" s="204"/>
      <c r="E162" s="204"/>
      <c r="F162" s="205"/>
      <c r="G162" s="28">
        <v>90</v>
      </c>
      <c r="H162" s="29">
        <f t="shared" ref="H162:S162" si="48">H65</f>
        <v>10.6</v>
      </c>
      <c r="I162" s="30">
        <f t="shared" si="48"/>
        <v>13.2</v>
      </c>
      <c r="J162" s="31">
        <f t="shared" si="48"/>
        <v>9.5</v>
      </c>
      <c r="K162" s="31">
        <f t="shared" si="48"/>
        <v>198.6</v>
      </c>
      <c r="L162" s="29">
        <f t="shared" si="48"/>
        <v>0</v>
      </c>
      <c r="M162" s="30">
        <f t="shared" si="48"/>
        <v>1.6</v>
      </c>
      <c r="N162" s="29">
        <f t="shared" si="48"/>
        <v>0</v>
      </c>
      <c r="O162" s="29">
        <f t="shared" si="48"/>
        <v>0.5</v>
      </c>
      <c r="P162" s="29">
        <f t="shared" si="48"/>
        <v>14.6</v>
      </c>
      <c r="Q162" s="29">
        <f t="shared" si="48"/>
        <v>6.1</v>
      </c>
      <c r="R162" s="32">
        <f t="shared" si="48"/>
        <v>65.099999999999994</v>
      </c>
      <c r="S162" s="32">
        <f t="shared" si="48"/>
        <v>1.7</v>
      </c>
      <c r="T162" s="127">
        <v>278</v>
      </c>
      <c r="U162" s="28">
        <v>2011</v>
      </c>
    </row>
    <row r="163" spans="1:22" x14ac:dyDescent="0.25">
      <c r="A163" s="197" t="s">
        <v>118</v>
      </c>
      <c r="B163" s="198"/>
      <c r="C163" s="198"/>
      <c r="D163" s="198"/>
      <c r="E163" s="198"/>
      <c r="F163" s="199"/>
      <c r="G163" s="23">
        <v>150</v>
      </c>
      <c r="H163" s="29">
        <f t="shared" ref="H163:S163" si="49">H66</f>
        <v>5.5</v>
      </c>
      <c r="I163" s="30">
        <f t="shared" si="49"/>
        <v>4.8</v>
      </c>
      <c r="J163" s="31">
        <f t="shared" si="49"/>
        <v>31.3</v>
      </c>
      <c r="K163" s="29">
        <f t="shared" si="49"/>
        <v>191</v>
      </c>
      <c r="L163" s="29">
        <f t="shared" si="49"/>
        <v>0.1</v>
      </c>
      <c r="M163" s="32">
        <f t="shared" si="49"/>
        <v>0</v>
      </c>
      <c r="N163" s="32">
        <f t="shared" si="49"/>
        <v>0</v>
      </c>
      <c r="O163" s="29">
        <f t="shared" si="49"/>
        <v>0.8</v>
      </c>
      <c r="P163" s="32">
        <f t="shared" si="49"/>
        <v>7</v>
      </c>
      <c r="Q163" s="32">
        <f t="shared" si="49"/>
        <v>11</v>
      </c>
      <c r="R163" s="32">
        <f t="shared" si="49"/>
        <v>36</v>
      </c>
      <c r="S163" s="32">
        <f t="shared" si="49"/>
        <v>0.8</v>
      </c>
      <c r="T163" s="126">
        <v>279</v>
      </c>
      <c r="U163" s="28">
        <v>2005</v>
      </c>
    </row>
    <row r="164" spans="1:22" x14ac:dyDescent="0.25">
      <c r="A164" s="203" t="s">
        <v>33</v>
      </c>
      <c r="B164" s="204"/>
      <c r="C164" s="204"/>
      <c r="D164" s="204"/>
      <c r="E164" s="204"/>
      <c r="F164" s="205"/>
      <c r="G164" s="28">
        <v>180</v>
      </c>
      <c r="H164" s="24">
        <f t="shared" ref="H164:S164" si="50">H38</f>
        <v>3.1</v>
      </c>
      <c r="I164" s="25">
        <f t="shared" si="50"/>
        <v>2.4</v>
      </c>
      <c r="J164" s="26">
        <f t="shared" si="50"/>
        <v>17.2</v>
      </c>
      <c r="K164" s="24">
        <f t="shared" si="50"/>
        <v>103.5</v>
      </c>
      <c r="L164" s="24">
        <f t="shared" si="50"/>
        <v>0</v>
      </c>
      <c r="M164" s="27">
        <f t="shared" si="50"/>
        <v>1.3</v>
      </c>
      <c r="N164" s="27">
        <f t="shared" si="50"/>
        <v>0</v>
      </c>
      <c r="O164" s="24">
        <f t="shared" si="50"/>
        <v>0</v>
      </c>
      <c r="P164" s="27">
        <f t="shared" si="50"/>
        <v>18.7</v>
      </c>
      <c r="Q164" s="27">
        <f t="shared" si="50"/>
        <v>62.1</v>
      </c>
      <c r="R164" s="27">
        <f t="shared" si="50"/>
        <v>53.5</v>
      </c>
      <c r="S164" s="27">
        <f t="shared" si="50"/>
        <v>0.3</v>
      </c>
      <c r="T164" s="28">
        <v>379</v>
      </c>
      <c r="U164" s="28">
        <v>2011</v>
      </c>
      <c r="V164" s="96"/>
    </row>
    <row r="165" spans="1:22" x14ac:dyDescent="0.25">
      <c r="A165" s="203" t="s">
        <v>22</v>
      </c>
      <c r="B165" s="204"/>
      <c r="C165" s="204"/>
      <c r="D165" s="204"/>
      <c r="E165" s="204"/>
      <c r="F165" s="205"/>
      <c r="G165" s="28">
        <v>40</v>
      </c>
      <c r="H165" s="29">
        <f t="shared" ref="H165:S165" si="51">H20</f>
        <v>3.16</v>
      </c>
      <c r="I165" s="30">
        <f t="shared" si="51"/>
        <v>0.08</v>
      </c>
      <c r="J165" s="31">
        <f t="shared" si="51"/>
        <v>19.32</v>
      </c>
      <c r="K165" s="29">
        <f t="shared" si="51"/>
        <v>94.4</v>
      </c>
      <c r="L165" s="29">
        <f t="shared" si="51"/>
        <v>0.06</v>
      </c>
      <c r="M165" s="32">
        <f t="shared" si="51"/>
        <v>0</v>
      </c>
      <c r="N165" s="32">
        <f t="shared" si="51"/>
        <v>0</v>
      </c>
      <c r="O165" s="29">
        <f t="shared" si="51"/>
        <v>0</v>
      </c>
      <c r="P165" s="32">
        <f t="shared" si="51"/>
        <v>13.2</v>
      </c>
      <c r="Q165" s="32">
        <f t="shared" si="51"/>
        <v>9.1999999999999993</v>
      </c>
      <c r="R165" s="32">
        <f t="shared" si="51"/>
        <v>34.799999999999997</v>
      </c>
      <c r="S165" s="32">
        <f t="shared" si="51"/>
        <v>0.8</v>
      </c>
      <c r="T165" s="63"/>
      <c r="U165" s="61"/>
    </row>
    <row r="166" spans="1:22" x14ac:dyDescent="0.25">
      <c r="A166" s="215" t="s">
        <v>23</v>
      </c>
      <c r="B166" s="216"/>
      <c r="C166" s="216"/>
      <c r="D166" s="216"/>
      <c r="E166" s="216"/>
      <c r="F166" s="217"/>
      <c r="G166" s="23">
        <v>460</v>
      </c>
      <c r="H166" s="12">
        <f t="shared" ref="H166:S166" si="52">SUM(H162:H165)</f>
        <v>22.360000000000003</v>
      </c>
      <c r="I166" s="12">
        <f t="shared" si="52"/>
        <v>20.479999999999997</v>
      </c>
      <c r="J166" s="12">
        <f t="shared" si="52"/>
        <v>77.319999999999993</v>
      </c>
      <c r="K166" s="12">
        <f t="shared" si="52"/>
        <v>587.5</v>
      </c>
      <c r="L166" s="12">
        <f t="shared" si="52"/>
        <v>0.16</v>
      </c>
      <c r="M166" s="12">
        <f t="shared" si="52"/>
        <v>2.9000000000000004</v>
      </c>
      <c r="N166" s="12">
        <f t="shared" si="52"/>
        <v>0</v>
      </c>
      <c r="O166" s="12">
        <f t="shared" si="52"/>
        <v>1.3</v>
      </c>
      <c r="P166" s="12">
        <f t="shared" si="52"/>
        <v>53.5</v>
      </c>
      <c r="Q166" s="12">
        <f t="shared" si="52"/>
        <v>88.4</v>
      </c>
      <c r="R166" s="12">
        <f t="shared" si="52"/>
        <v>189.39999999999998</v>
      </c>
      <c r="S166" s="12">
        <f t="shared" si="52"/>
        <v>3.5999999999999996</v>
      </c>
      <c r="T166" s="63"/>
      <c r="U166" s="51"/>
    </row>
    <row r="167" spans="1:22" x14ac:dyDescent="0.25">
      <c r="A167" s="39"/>
      <c r="B167" s="40"/>
      <c r="C167" s="40"/>
      <c r="D167" s="40"/>
      <c r="E167" s="40"/>
      <c r="F167" s="41"/>
      <c r="G167" s="88"/>
      <c r="H167" s="89"/>
      <c r="I167" s="89"/>
      <c r="J167" s="89" t="s">
        <v>25</v>
      </c>
      <c r="K167" s="89"/>
      <c r="L167" s="89"/>
      <c r="M167" s="89"/>
      <c r="N167" s="89"/>
      <c r="O167" s="89"/>
      <c r="P167" s="89"/>
      <c r="Q167" s="89"/>
      <c r="R167" s="89"/>
      <c r="S167" s="90"/>
      <c r="T167" s="61"/>
      <c r="U167" s="61"/>
    </row>
    <row r="168" spans="1:22" x14ac:dyDescent="0.25">
      <c r="A168" s="203" t="s">
        <v>103</v>
      </c>
      <c r="B168" s="204"/>
      <c r="C168" s="204"/>
      <c r="D168" s="204"/>
      <c r="E168" s="204"/>
      <c r="F168" s="205"/>
      <c r="G168" s="28">
        <v>200</v>
      </c>
      <c r="H168" s="45">
        <v>5.6</v>
      </c>
      <c r="I168" s="46">
        <v>5.4</v>
      </c>
      <c r="J168" s="47">
        <v>17.5</v>
      </c>
      <c r="K168" s="31">
        <v>140.69999999999999</v>
      </c>
      <c r="L168" s="45">
        <v>0.2</v>
      </c>
      <c r="M168" s="46">
        <v>9.6</v>
      </c>
      <c r="N168" s="45">
        <v>0.3</v>
      </c>
      <c r="O168" s="45">
        <v>4</v>
      </c>
      <c r="P168" s="45">
        <v>35.6</v>
      </c>
      <c r="Q168" s="45">
        <v>48.2</v>
      </c>
      <c r="R168" s="46">
        <v>83.7</v>
      </c>
      <c r="S168" s="29">
        <v>2.1</v>
      </c>
      <c r="T168" s="136">
        <v>101</v>
      </c>
      <c r="U168" s="28">
        <v>2011</v>
      </c>
    </row>
    <row r="169" spans="1:22" x14ac:dyDescent="0.25">
      <c r="A169" s="203" t="s">
        <v>66</v>
      </c>
      <c r="B169" s="204"/>
      <c r="C169" s="204"/>
      <c r="D169" s="204"/>
      <c r="E169" s="204"/>
      <c r="F169" s="205"/>
      <c r="G169" s="23">
        <v>90</v>
      </c>
      <c r="H169" s="29">
        <v>12.7</v>
      </c>
      <c r="I169" s="30">
        <v>15.6</v>
      </c>
      <c r="J169" s="31">
        <v>10.199999999999999</v>
      </c>
      <c r="K169" s="31">
        <v>231.4</v>
      </c>
      <c r="L169" s="29">
        <v>0</v>
      </c>
      <c r="M169" s="30">
        <v>1.3</v>
      </c>
      <c r="N169" s="29">
        <v>0.1</v>
      </c>
      <c r="O169" s="29">
        <v>2.2999999999999998</v>
      </c>
      <c r="P169" s="29">
        <v>24.1</v>
      </c>
      <c r="Q169" s="29">
        <v>8.1999999999999993</v>
      </c>
      <c r="R169" s="32">
        <v>141</v>
      </c>
      <c r="S169" s="32">
        <v>1.7</v>
      </c>
      <c r="T169" s="135">
        <v>292</v>
      </c>
      <c r="U169" s="28">
        <v>2011</v>
      </c>
    </row>
    <row r="170" spans="1:22" x14ac:dyDescent="0.25">
      <c r="A170" s="203" t="s">
        <v>21</v>
      </c>
      <c r="B170" s="204"/>
      <c r="C170" s="204"/>
      <c r="D170" s="204"/>
      <c r="E170" s="204"/>
      <c r="F170" s="205"/>
      <c r="G170" s="64">
        <v>150</v>
      </c>
      <c r="H170" s="79">
        <v>3.6</v>
      </c>
      <c r="I170" s="78">
        <v>4.5999999999999996</v>
      </c>
      <c r="J170" s="78">
        <v>37.700000000000003</v>
      </c>
      <c r="K170" s="78">
        <v>206</v>
      </c>
      <c r="L170" s="78">
        <v>0</v>
      </c>
      <c r="M170" s="67">
        <v>0</v>
      </c>
      <c r="N170" s="78">
        <v>0</v>
      </c>
      <c r="O170" s="78">
        <v>3</v>
      </c>
      <c r="P170" s="78">
        <v>26</v>
      </c>
      <c r="Q170" s="78">
        <v>11</v>
      </c>
      <c r="R170" s="78">
        <v>78</v>
      </c>
      <c r="S170" s="78">
        <v>0.6</v>
      </c>
      <c r="T170" s="80">
        <v>302</v>
      </c>
      <c r="U170" s="28">
        <v>2011</v>
      </c>
    </row>
    <row r="171" spans="1:22" x14ac:dyDescent="0.25">
      <c r="A171" s="203" t="s">
        <v>78</v>
      </c>
      <c r="B171" s="204"/>
      <c r="C171" s="204"/>
      <c r="D171" s="204"/>
      <c r="E171" s="204"/>
      <c r="F171" s="205"/>
      <c r="G171" s="28">
        <v>180</v>
      </c>
      <c r="H171" s="45">
        <f t="shared" ref="H171:S171" si="53">H21</f>
        <v>0.4</v>
      </c>
      <c r="I171" s="46">
        <f t="shared" si="53"/>
        <v>0</v>
      </c>
      <c r="J171" s="47">
        <f t="shared" si="53"/>
        <v>11.7</v>
      </c>
      <c r="K171" s="47">
        <f t="shared" si="53"/>
        <v>49.5</v>
      </c>
      <c r="L171" s="45">
        <f t="shared" si="53"/>
        <v>0</v>
      </c>
      <c r="M171" s="46">
        <f t="shared" si="53"/>
        <v>3.3</v>
      </c>
      <c r="N171" s="45">
        <f t="shared" si="53"/>
        <v>0</v>
      </c>
      <c r="O171" s="45">
        <f t="shared" si="53"/>
        <v>0</v>
      </c>
      <c r="P171" s="45">
        <f t="shared" si="53"/>
        <v>11.7</v>
      </c>
      <c r="Q171" s="45">
        <f t="shared" si="53"/>
        <v>27.2</v>
      </c>
      <c r="R171" s="48">
        <f t="shared" si="53"/>
        <v>15.5</v>
      </c>
      <c r="S171" s="48">
        <f t="shared" si="53"/>
        <v>1.5</v>
      </c>
      <c r="T171" s="42">
        <v>377</v>
      </c>
      <c r="U171" s="28">
        <v>2011</v>
      </c>
    </row>
    <row r="172" spans="1:22" x14ac:dyDescent="0.25">
      <c r="A172" s="200" t="s">
        <v>90</v>
      </c>
      <c r="B172" s="201"/>
      <c r="C172" s="201"/>
      <c r="D172" s="201"/>
      <c r="E172" s="201"/>
      <c r="F172" s="202"/>
      <c r="G172" s="28">
        <v>30</v>
      </c>
      <c r="H172" s="45">
        <f t="shared" ref="H172:S172" si="54">H28</f>
        <v>2</v>
      </c>
      <c r="I172" s="46">
        <f t="shared" si="54"/>
        <v>0.3</v>
      </c>
      <c r="J172" s="47">
        <f t="shared" si="54"/>
        <v>12.7</v>
      </c>
      <c r="K172" s="47">
        <f t="shared" si="54"/>
        <v>61.2</v>
      </c>
      <c r="L172" s="45">
        <f t="shared" si="54"/>
        <v>0.1</v>
      </c>
      <c r="M172" s="46">
        <f t="shared" si="54"/>
        <v>0</v>
      </c>
      <c r="N172" s="48">
        <f t="shared" si="54"/>
        <v>0</v>
      </c>
      <c r="O172" s="45">
        <f t="shared" si="54"/>
        <v>0.7</v>
      </c>
      <c r="P172" s="48">
        <f t="shared" si="54"/>
        <v>5.7</v>
      </c>
      <c r="Q172" s="48">
        <f t="shared" si="54"/>
        <v>5.4</v>
      </c>
      <c r="R172" s="48">
        <f t="shared" si="54"/>
        <v>26.1</v>
      </c>
      <c r="S172" s="48">
        <f t="shared" si="54"/>
        <v>1.2</v>
      </c>
      <c r="T172" s="143"/>
      <c r="U172" s="143"/>
    </row>
    <row r="173" spans="1:22" x14ac:dyDescent="0.25">
      <c r="A173" s="203" t="s">
        <v>22</v>
      </c>
      <c r="B173" s="204"/>
      <c r="C173" s="204"/>
      <c r="D173" s="204"/>
      <c r="E173" s="204"/>
      <c r="F173" s="205"/>
      <c r="G173" s="28">
        <v>40</v>
      </c>
      <c r="H173" s="29">
        <f t="shared" ref="H173:S173" si="55">H20</f>
        <v>3.16</v>
      </c>
      <c r="I173" s="30">
        <f t="shared" si="55"/>
        <v>0.08</v>
      </c>
      <c r="J173" s="31">
        <f t="shared" si="55"/>
        <v>19.32</v>
      </c>
      <c r="K173" s="29">
        <f t="shared" si="55"/>
        <v>94.4</v>
      </c>
      <c r="L173" s="29">
        <f t="shared" si="55"/>
        <v>0.06</v>
      </c>
      <c r="M173" s="32">
        <f t="shared" si="55"/>
        <v>0</v>
      </c>
      <c r="N173" s="32">
        <f t="shared" si="55"/>
        <v>0</v>
      </c>
      <c r="O173" s="29">
        <f t="shared" si="55"/>
        <v>0</v>
      </c>
      <c r="P173" s="32">
        <f t="shared" si="55"/>
        <v>13.2</v>
      </c>
      <c r="Q173" s="32">
        <f t="shared" si="55"/>
        <v>9.1999999999999993</v>
      </c>
      <c r="R173" s="32">
        <f t="shared" si="55"/>
        <v>34.799999999999997</v>
      </c>
      <c r="S173" s="32">
        <f t="shared" si="55"/>
        <v>0.8</v>
      </c>
      <c r="T173" s="59"/>
      <c r="U173" s="59"/>
    </row>
    <row r="174" spans="1:22" x14ac:dyDescent="0.25">
      <c r="A174" s="215" t="s">
        <v>23</v>
      </c>
      <c r="B174" s="216"/>
      <c r="C174" s="216"/>
      <c r="D174" s="216"/>
      <c r="E174" s="216"/>
      <c r="F174" s="217"/>
      <c r="G174" s="56">
        <f t="shared" ref="G174:S174" si="56">SUM(G168:G173)</f>
        <v>690</v>
      </c>
      <c r="H174" s="24">
        <f t="shared" si="56"/>
        <v>27.459999999999997</v>
      </c>
      <c r="I174" s="25">
        <f t="shared" si="56"/>
        <v>25.98</v>
      </c>
      <c r="J174" s="26">
        <f t="shared" si="56"/>
        <v>109.12</v>
      </c>
      <c r="K174" s="24">
        <f t="shared" si="56"/>
        <v>783.2</v>
      </c>
      <c r="L174" s="24">
        <f t="shared" si="56"/>
        <v>0.36000000000000004</v>
      </c>
      <c r="M174" s="27">
        <f t="shared" si="56"/>
        <v>14.2</v>
      </c>
      <c r="N174" s="27">
        <f t="shared" si="56"/>
        <v>0.4</v>
      </c>
      <c r="O174" s="24">
        <f t="shared" si="56"/>
        <v>10</v>
      </c>
      <c r="P174" s="27">
        <f t="shared" si="56"/>
        <v>116.30000000000001</v>
      </c>
      <c r="Q174" s="27">
        <f t="shared" si="56"/>
        <v>109.20000000000002</v>
      </c>
      <c r="R174" s="27">
        <f t="shared" si="56"/>
        <v>379.1</v>
      </c>
      <c r="S174" s="27">
        <f t="shared" si="56"/>
        <v>7.8999999999999995</v>
      </c>
      <c r="T174" s="4"/>
    </row>
    <row r="175" spans="1:22" x14ac:dyDescent="0.25">
      <c r="A175" s="206" t="s">
        <v>30</v>
      </c>
      <c r="B175" s="207"/>
      <c r="C175" s="207"/>
      <c r="D175" s="207"/>
      <c r="E175" s="207"/>
      <c r="F175" s="208"/>
      <c r="G175" s="28">
        <f>SUM(G166,G174)</f>
        <v>1150</v>
      </c>
      <c r="H175" s="29">
        <f>H166+H174</f>
        <v>49.82</v>
      </c>
      <c r="I175" s="29">
        <f>I166+I174</f>
        <v>46.459999999999994</v>
      </c>
      <c r="J175" s="29">
        <f>J166+J174</f>
        <v>186.44</v>
      </c>
      <c r="K175" s="29">
        <f>SUM(K166,K174)</f>
        <v>1370.7</v>
      </c>
      <c r="L175" s="29">
        <f t="shared" ref="L175:S175" si="57">L166+L174</f>
        <v>0.52</v>
      </c>
      <c r="M175" s="29">
        <f t="shared" si="57"/>
        <v>17.100000000000001</v>
      </c>
      <c r="N175" s="29">
        <f t="shared" si="57"/>
        <v>0.4</v>
      </c>
      <c r="O175" s="29">
        <f t="shared" si="57"/>
        <v>11.3</v>
      </c>
      <c r="P175" s="29">
        <f t="shared" si="57"/>
        <v>169.8</v>
      </c>
      <c r="Q175" s="29">
        <f t="shared" si="57"/>
        <v>197.60000000000002</v>
      </c>
      <c r="R175" s="29">
        <f t="shared" si="57"/>
        <v>568.5</v>
      </c>
      <c r="S175" s="29">
        <f t="shared" si="57"/>
        <v>11.5</v>
      </c>
      <c r="T175" s="61"/>
      <c r="U175" s="61"/>
    </row>
    <row r="176" spans="1:22" x14ac:dyDescent="0.25">
      <c r="A176" s="4"/>
      <c r="B176" s="5"/>
      <c r="C176" s="5"/>
      <c r="D176" s="5"/>
      <c r="E176" s="5"/>
      <c r="F176" s="5"/>
      <c r="G176" s="51"/>
    </row>
    <row r="177" spans="1:22" x14ac:dyDescent="0.25">
      <c r="A177" s="4"/>
      <c r="B177" s="5"/>
      <c r="C177" s="5"/>
      <c r="D177" s="5"/>
      <c r="E177" s="5"/>
      <c r="F177" s="5"/>
      <c r="G177" s="51" t="s">
        <v>57</v>
      </c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51"/>
    </row>
    <row r="178" spans="1:22" x14ac:dyDescent="0.25">
      <c r="A178" s="36"/>
      <c r="B178" s="37"/>
      <c r="C178" s="37"/>
      <c r="D178" s="37"/>
      <c r="E178" s="37"/>
      <c r="F178" s="37"/>
      <c r="G178" s="37"/>
      <c r="H178" s="37"/>
      <c r="I178" s="37"/>
      <c r="J178" s="37" t="s">
        <v>24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8"/>
    </row>
    <row r="179" spans="1:22" ht="45" x14ac:dyDescent="0.25">
      <c r="A179" s="224" t="s">
        <v>114</v>
      </c>
      <c r="B179" s="225"/>
      <c r="C179" s="225"/>
      <c r="D179" s="225"/>
      <c r="E179" s="225"/>
      <c r="F179" s="226"/>
      <c r="G179" s="15" t="s">
        <v>3</v>
      </c>
      <c r="H179" s="229" t="s">
        <v>4</v>
      </c>
      <c r="I179" s="230"/>
      <c r="J179" s="231"/>
      <c r="K179" s="232" t="s">
        <v>12</v>
      </c>
      <c r="L179" s="2" t="s">
        <v>1</v>
      </c>
      <c r="M179" s="37" t="s">
        <v>5</v>
      </c>
      <c r="N179" s="37"/>
      <c r="O179" s="3"/>
      <c r="P179" s="234" t="s">
        <v>6</v>
      </c>
      <c r="Q179" s="235"/>
      <c r="R179" s="235"/>
      <c r="S179" s="236"/>
      <c r="T179" s="232" t="s">
        <v>7</v>
      </c>
      <c r="U179" s="227" t="s">
        <v>8</v>
      </c>
    </row>
    <row r="180" spans="1:22" ht="20.45" customHeight="1" x14ac:dyDescent="0.25">
      <c r="A180" s="39"/>
      <c r="B180" s="40"/>
      <c r="C180" s="40"/>
      <c r="D180" s="40"/>
      <c r="E180" s="40"/>
      <c r="F180" s="41"/>
      <c r="G180" s="16"/>
      <c r="H180" s="18" t="s">
        <v>9</v>
      </c>
      <c r="I180" s="19" t="s">
        <v>10</v>
      </c>
      <c r="J180" s="19" t="s">
        <v>11</v>
      </c>
      <c r="K180" s="233"/>
      <c r="L180" s="36" t="s">
        <v>13</v>
      </c>
      <c r="M180" s="37" t="s">
        <v>14</v>
      </c>
      <c r="N180" s="37" t="s">
        <v>15</v>
      </c>
      <c r="O180" s="38" t="s">
        <v>16</v>
      </c>
      <c r="P180" s="36" t="s">
        <v>17</v>
      </c>
      <c r="Q180" s="37" t="s">
        <v>18</v>
      </c>
      <c r="R180" s="37" t="s">
        <v>19</v>
      </c>
      <c r="S180" s="38" t="s">
        <v>20</v>
      </c>
      <c r="T180" s="233"/>
      <c r="U180" s="228"/>
    </row>
    <row r="181" spans="1:22" x14ac:dyDescent="0.25">
      <c r="A181" s="200" t="s">
        <v>52</v>
      </c>
      <c r="B181" s="201"/>
      <c r="C181" s="201"/>
      <c r="D181" s="201"/>
      <c r="E181" s="201"/>
      <c r="F181" s="202"/>
      <c r="G181" s="68">
        <v>90</v>
      </c>
      <c r="H181" s="29">
        <f t="shared" ref="H181:S181" si="58">H25</f>
        <v>12.9</v>
      </c>
      <c r="I181" s="30">
        <f t="shared" si="58"/>
        <v>13.5</v>
      </c>
      <c r="J181" s="31">
        <f t="shared" si="58"/>
        <v>11.8</v>
      </c>
      <c r="K181" s="31">
        <f t="shared" si="58"/>
        <v>219.8</v>
      </c>
      <c r="L181" s="29">
        <f t="shared" si="58"/>
        <v>0</v>
      </c>
      <c r="M181" s="30">
        <f t="shared" si="58"/>
        <v>0</v>
      </c>
      <c r="N181" s="29">
        <f t="shared" si="58"/>
        <v>0</v>
      </c>
      <c r="O181" s="29">
        <f t="shared" si="58"/>
        <v>0.4</v>
      </c>
      <c r="P181" s="29">
        <f t="shared" si="58"/>
        <v>22.2</v>
      </c>
      <c r="Q181" s="29">
        <f t="shared" si="58"/>
        <v>11.3</v>
      </c>
      <c r="R181" s="32">
        <f t="shared" si="58"/>
        <v>91.1</v>
      </c>
      <c r="S181" s="32">
        <f t="shared" si="58"/>
        <v>2.4</v>
      </c>
      <c r="T181" s="17">
        <v>268</v>
      </c>
      <c r="U181" s="28">
        <v>2011</v>
      </c>
    </row>
    <row r="182" spans="1:22" x14ac:dyDescent="0.25">
      <c r="A182" s="203" t="s">
        <v>128</v>
      </c>
      <c r="B182" s="204"/>
      <c r="C182" s="204"/>
      <c r="D182" s="204"/>
      <c r="E182" s="204"/>
      <c r="F182" s="205"/>
      <c r="G182" s="23">
        <v>150</v>
      </c>
      <c r="H182" s="24">
        <v>3.6</v>
      </c>
      <c r="I182" s="25">
        <v>4.7</v>
      </c>
      <c r="J182" s="26">
        <v>38.4</v>
      </c>
      <c r="K182" s="26">
        <v>211.1</v>
      </c>
      <c r="L182" s="24">
        <v>0</v>
      </c>
      <c r="M182" s="25">
        <v>0</v>
      </c>
      <c r="N182" s="24">
        <v>0</v>
      </c>
      <c r="O182" s="24">
        <v>0.3</v>
      </c>
      <c r="P182" s="24">
        <v>27.9</v>
      </c>
      <c r="Q182" s="24">
        <v>8.9</v>
      </c>
      <c r="R182" s="27">
        <v>80.8</v>
      </c>
      <c r="S182" s="27">
        <v>0.5</v>
      </c>
      <c r="T182" s="127">
        <v>204</v>
      </c>
      <c r="U182" s="28">
        <v>2011</v>
      </c>
    </row>
    <row r="183" spans="1:22" x14ac:dyDescent="0.25">
      <c r="A183" s="200" t="s">
        <v>67</v>
      </c>
      <c r="B183" s="201"/>
      <c r="C183" s="201"/>
      <c r="D183" s="201"/>
      <c r="E183" s="201"/>
      <c r="F183" s="202"/>
      <c r="G183" s="68">
        <v>180</v>
      </c>
      <c r="H183" s="29">
        <f t="shared" ref="H183:S183" si="59">H67</f>
        <v>7.0000000000000007E-2</v>
      </c>
      <c r="I183" s="30">
        <f t="shared" si="59"/>
        <v>0.02</v>
      </c>
      <c r="J183" s="31">
        <f t="shared" si="59"/>
        <v>15</v>
      </c>
      <c r="K183" s="29">
        <f t="shared" si="59"/>
        <v>60</v>
      </c>
      <c r="L183" s="29">
        <f t="shared" si="59"/>
        <v>0</v>
      </c>
      <c r="M183" s="32">
        <f t="shared" si="59"/>
        <v>0.03</v>
      </c>
      <c r="N183" s="32">
        <f t="shared" si="59"/>
        <v>0</v>
      </c>
      <c r="O183" s="29">
        <f t="shared" si="59"/>
        <v>0</v>
      </c>
      <c r="P183" s="32">
        <f t="shared" si="59"/>
        <v>1.4</v>
      </c>
      <c r="Q183" s="32">
        <f t="shared" si="59"/>
        <v>11.1</v>
      </c>
      <c r="R183" s="32">
        <f t="shared" si="59"/>
        <v>2.8</v>
      </c>
      <c r="S183" s="32">
        <f t="shared" si="59"/>
        <v>0.28000000000000003</v>
      </c>
      <c r="T183" s="42">
        <v>376</v>
      </c>
      <c r="U183" s="28">
        <v>2011</v>
      </c>
    </row>
    <row r="184" spans="1:22" x14ac:dyDescent="0.25">
      <c r="A184" s="203" t="s">
        <v>22</v>
      </c>
      <c r="B184" s="204"/>
      <c r="C184" s="204"/>
      <c r="D184" s="204"/>
      <c r="E184" s="204"/>
      <c r="F184" s="205"/>
      <c r="G184" s="28">
        <v>40</v>
      </c>
      <c r="H184" s="29">
        <f t="shared" ref="H184:S184" si="60">H20</f>
        <v>3.16</v>
      </c>
      <c r="I184" s="30">
        <f t="shared" si="60"/>
        <v>0.08</v>
      </c>
      <c r="J184" s="31">
        <f t="shared" si="60"/>
        <v>19.32</v>
      </c>
      <c r="K184" s="29">
        <f t="shared" si="60"/>
        <v>94.4</v>
      </c>
      <c r="L184" s="29">
        <f t="shared" si="60"/>
        <v>0.06</v>
      </c>
      <c r="M184" s="32">
        <f t="shared" si="60"/>
        <v>0</v>
      </c>
      <c r="N184" s="32">
        <f t="shared" si="60"/>
        <v>0</v>
      </c>
      <c r="O184" s="29">
        <f t="shared" si="60"/>
        <v>0</v>
      </c>
      <c r="P184" s="32">
        <f t="shared" si="60"/>
        <v>13.2</v>
      </c>
      <c r="Q184" s="32">
        <f t="shared" si="60"/>
        <v>9.1999999999999993</v>
      </c>
      <c r="R184" s="32">
        <f t="shared" si="60"/>
        <v>34.799999999999997</v>
      </c>
      <c r="S184" s="32">
        <f t="shared" si="60"/>
        <v>0.8</v>
      </c>
      <c r="T184" s="69"/>
      <c r="U184" s="70"/>
      <c r="V184" s="51"/>
    </row>
    <row r="185" spans="1:22" x14ac:dyDescent="0.25">
      <c r="A185" s="215" t="s">
        <v>23</v>
      </c>
      <c r="B185" s="216"/>
      <c r="C185" s="216"/>
      <c r="D185" s="216"/>
      <c r="E185" s="216"/>
      <c r="F185" s="217"/>
      <c r="G185" s="64">
        <v>460</v>
      </c>
      <c r="H185" s="84">
        <f t="shared" ref="H185:S185" si="61">SUM(H181:H184)</f>
        <v>19.73</v>
      </c>
      <c r="I185" s="49">
        <f t="shared" si="61"/>
        <v>18.299999999999997</v>
      </c>
      <c r="J185" s="50">
        <f t="shared" si="61"/>
        <v>84.52000000000001</v>
      </c>
      <c r="K185" s="84">
        <f t="shared" si="61"/>
        <v>585.29999999999995</v>
      </c>
      <c r="L185" s="84">
        <f t="shared" si="61"/>
        <v>0.06</v>
      </c>
      <c r="M185" s="85">
        <f t="shared" si="61"/>
        <v>0.03</v>
      </c>
      <c r="N185" s="85">
        <f t="shared" si="61"/>
        <v>0</v>
      </c>
      <c r="O185" s="84">
        <f t="shared" si="61"/>
        <v>0.7</v>
      </c>
      <c r="P185" s="85">
        <f t="shared" si="61"/>
        <v>64.699999999999989</v>
      </c>
      <c r="Q185" s="85">
        <f t="shared" si="61"/>
        <v>40.5</v>
      </c>
      <c r="R185" s="85">
        <f t="shared" si="61"/>
        <v>209.5</v>
      </c>
      <c r="S185" s="85">
        <f t="shared" si="61"/>
        <v>3.9799999999999995</v>
      </c>
      <c r="T185" s="63"/>
      <c r="U185" s="61"/>
    </row>
    <row r="186" spans="1:22" x14ac:dyDescent="0.25">
      <c r="A186" s="39"/>
      <c r="B186" s="40"/>
      <c r="C186" s="40"/>
      <c r="D186" s="40"/>
      <c r="E186" s="40"/>
      <c r="F186" s="93"/>
      <c r="G186" s="88"/>
      <c r="H186" s="30"/>
      <c r="I186" s="30"/>
      <c r="J186" s="89" t="s">
        <v>25</v>
      </c>
      <c r="K186" s="30"/>
      <c r="L186" s="30"/>
      <c r="M186" s="30"/>
      <c r="N186" s="30"/>
      <c r="O186" s="30"/>
      <c r="P186" s="30"/>
      <c r="Q186" s="30"/>
      <c r="R186" s="30"/>
      <c r="S186" s="32"/>
      <c r="T186" s="83"/>
      <c r="U186" s="61"/>
    </row>
    <row r="187" spans="1:22" x14ac:dyDescent="0.25">
      <c r="A187" s="203" t="s">
        <v>32</v>
      </c>
      <c r="B187" s="204"/>
      <c r="C187" s="204"/>
      <c r="D187" s="204"/>
      <c r="E187" s="204"/>
      <c r="F187" s="205"/>
      <c r="G187" s="43">
        <v>60</v>
      </c>
      <c r="H187" s="29">
        <v>1.63</v>
      </c>
      <c r="I187" s="30">
        <v>4.3099999999999996</v>
      </c>
      <c r="J187" s="31">
        <v>8.7200000000000006</v>
      </c>
      <c r="K187" s="29">
        <v>80.28</v>
      </c>
      <c r="L187" s="29">
        <v>0.02</v>
      </c>
      <c r="M187" s="32">
        <v>2.8</v>
      </c>
      <c r="N187" s="32">
        <v>0</v>
      </c>
      <c r="O187" s="29">
        <v>0</v>
      </c>
      <c r="P187" s="32">
        <v>10.8</v>
      </c>
      <c r="Q187" s="32">
        <v>54.6</v>
      </c>
      <c r="R187" s="32">
        <v>33.5</v>
      </c>
      <c r="S187" s="32">
        <v>0.44</v>
      </c>
      <c r="T187" s="132">
        <v>73</v>
      </c>
      <c r="U187" s="97">
        <v>2011</v>
      </c>
    </row>
    <row r="188" spans="1:22" x14ac:dyDescent="0.25">
      <c r="A188" s="218" t="s">
        <v>104</v>
      </c>
      <c r="B188" s="219"/>
      <c r="C188" s="219"/>
      <c r="D188" s="219"/>
      <c r="E188" s="219"/>
      <c r="F188" s="220"/>
      <c r="G188" s="102">
        <v>200</v>
      </c>
      <c r="H188" s="98">
        <v>1.87</v>
      </c>
      <c r="I188" s="98">
        <v>2.2599999999999998</v>
      </c>
      <c r="J188" s="98">
        <v>13.49</v>
      </c>
      <c r="K188" s="98">
        <v>91.2</v>
      </c>
      <c r="L188" s="98">
        <v>0.1</v>
      </c>
      <c r="M188" s="98">
        <v>9.6</v>
      </c>
      <c r="N188" s="98">
        <v>0</v>
      </c>
      <c r="O188" s="98">
        <v>0</v>
      </c>
      <c r="P188" s="98">
        <v>25.12</v>
      </c>
      <c r="Q188" s="98">
        <v>24.4</v>
      </c>
      <c r="R188" s="98">
        <v>62.2</v>
      </c>
      <c r="S188" s="98">
        <v>0.96</v>
      </c>
      <c r="T188" s="112">
        <v>97</v>
      </c>
      <c r="U188" s="97">
        <v>2011</v>
      </c>
    </row>
    <row r="189" spans="1:22" x14ac:dyDescent="0.25">
      <c r="A189" s="218" t="s">
        <v>27</v>
      </c>
      <c r="B189" s="219"/>
      <c r="C189" s="219"/>
      <c r="D189" s="219"/>
      <c r="E189" s="219"/>
      <c r="F189" s="220"/>
      <c r="G189" s="102">
        <v>90</v>
      </c>
      <c r="H189" s="98">
        <f t="shared" ref="H189:S189" si="62">H25</f>
        <v>12.9</v>
      </c>
      <c r="I189" s="99">
        <f t="shared" si="62"/>
        <v>13.5</v>
      </c>
      <c r="J189" s="100">
        <f t="shared" si="62"/>
        <v>11.8</v>
      </c>
      <c r="K189" s="101">
        <f t="shared" si="62"/>
        <v>219.8</v>
      </c>
      <c r="L189" s="98">
        <f t="shared" si="62"/>
        <v>0</v>
      </c>
      <c r="M189" s="98">
        <f t="shared" si="62"/>
        <v>0</v>
      </c>
      <c r="N189" s="98">
        <f t="shared" si="62"/>
        <v>0</v>
      </c>
      <c r="O189" s="98">
        <f t="shared" si="62"/>
        <v>0.4</v>
      </c>
      <c r="P189" s="98">
        <f t="shared" si="62"/>
        <v>22.2</v>
      </c>
      <c r="Q189" s="98">
        <f t="shared" si="62"/>
        <v>11.3</v>
      </c>
      <c r="R189" s="98">
        <f t="shared" si="62"/>
        <v>91.1</v>
      </c>
      <c r="S189" s="98">
        <f t="shared" si="62"/>
        <v>2.4</v>
      </c>
      <c r="T189" s="97">
        <v>268</v>
      </c>
      <c r="U189" s="97">
        <v>2011</v>
      </c>
    </row>
    <row r="190" spans="1:22" x14ac:dyDescent="0.25">
      <c r="A190" s="203" t="s">
        <v>102</v>
      </c>
      <c r="B190" s="204"/>
      <c r="C190" s="204"/>
      <c r="D190" s="204"/>
      <c r="E190" s="204"/>
      <c r="F190" s="205"/>
      <c r="G190" s="43">
        <v>150</v>
      </c>
      <c r="H190" s="29">
        <v>4.78</v>
      </c>
      <c r="I190" s="30">
        <v>4.43</v>
      </c>
      <c r="J190" s="31">
        <v>30.88</v>
      </c>
      <c r="K190" s="31">
        <v>182.55</v>
      </c>
      <c r="L190" s="29">
        <v>0.09</v>
      </c>
      <c r="M190" s="30">
        <v>0</v>
      </c>
      <c r="N190" s="29">
        <v>0</v>
      </c>
      <c r="O190" s="29">
        <v>0</v>
      </c>
      <c r="P190" s="29">
        <v>23.74</v>
      </c>
      <c r="Q190" s="29">
        <v>39.200000000000003</v>
      </c>
      <c r="R190" s="32">
        <v>164</v>
      </c>
      <c r="S190" s="32">
        <v>1.61</v>
      </c>
      <c r="T190" s="58">
        <v>376</v>
      </c>
      <c r="U190" s="28">
        <v>2011</v>
      </c>
    </row>
    <row r="191" spans="1:22" x14ac:dyDescent="0.25">
      <c r="A191" s="218" t="s">
        <v>76</v>
      </c>
      <c r="B191" s="219"/>
      <c r="C191" s="219"/>
      <c r="D191" s="219"/>
      <c r="E191" s="219"/>
      <c r="F191" s="220"/>
      <c r="G191" s="28">
        <v>180</v>
      </c>
      <c r="H191" s="29">
        <v>0.2</v>
      </c>
      <c r="I191" s="30">
        <v>0.2</v>
      </c>
      <c r="J191" s="31">
        <v>27.1</v>
      </c>
      <c r="K191" s="29">
        <v>111.1</v>
      </c>
      <c r="L191" s="29">
        <v>0</v>
      </c>
      <c r="M191" s="30">
        <v>4</v>
      </c>
      <c r="N191" s="29">
        <v>0</v>
      </c>
      <c r="O191" s="29">
        <v>0.3</v>
      </c>
      <c r="P191" s="29">
        <v>4.9000000000000004</v>
      </c>
      <c r="Q191" s="29">
        <v>14.5</v>
      </c>
      <c r="R191" s="32">
        <v>4.4000000000000004</v>
      </c>
      <c r="S191" s="29">
        <v>0.9</v>
      </c>
      <c r="T191" s="86">
        <v>342</v>
      </c>
      <c r="U191" s="28">
        <v>2011</v>
      </c>
    </row>
    <row r="192" spans="1:22" x14ac:dyDescent="0.25">
      <c r="A192" s="212" t="s">
        <v>90</v>
      </c>
      <c r="B192" s="213"/>
      <c r="C192" s="213"/>
      <c r="D192" s="213"/>
      <c r="E192" s="213"/>
      <c r="F192" s="214"/>
      <c r="G192" s="28">
        <v>30</v>
      </c>
      <c r="H192" s="29">
        <f t="shared" ref="H192:S192" si="63">H28</f>
        <v>2</v>
      </c>
      <c r="I192" s="30">
        <f t="shared" si="63"/>
        <v>0.3</v>
      </c>
      <c r="J192" s="31">
        <f t="shared" si="63"/>
        <v>12.7</v>
      </c>
      <c r="K192" s="29">
        <f t="shared" si="63"/>
        <v>61.2</v>
      </c>
      <c r="L192" s="29">
        <f t="shared" si="63"/>
        <v>0.1</v>
      </c>
      <c r="M192" s="30">
        <f t="shared" si="63"/>
        <v>0</v>
      </c>
      <c r="N192" s="32">
        <f t="shared" si="63"/>
        <v>0</v>
      </c>
      <c r="O192" s="29">
        <f t="shared" si="63"/>
        <v>0.7</v>
      </c>
      <c r="P192" s="32">
        <f t="shared" si="63"/>
        <v>5.7</v>
      </c>
      <c r="Q192" s="32">
        <f t="shared" si="63"/>
        <v>5.4</v>
      </c>
      <c r="R192" s="32">
        <f t="shared" si="63"/>
        <v>26.1</v>
      </c>
      <c r="S192" s="32">
        <f t="shared" si="63"/>
        <v>1.2</v>
      </c>
      <c r="T192" s="71"/>
      <c r="U192" s="144"/>
    </row>
    <row r="193" spans="1:23" x14ac:dyDescent="0.25">
      <c r="A193" s="203" t="s">
        <v>22</v>
      </c>
      <c r="B193" s="204"/>
      <c r="C193" s="204"/>
      <c r="D193" s="204"/>
      <c r="E193" s="204"/>
      <c r="F193" s="205"/>
      <c r="G193" s="28">
        <v>40</v>
      </c>
      <c r="H193" s="29">
        <f t="shared" ref="H193:S193" si="64">H20</f>
        <v>3.16</v>
      </c>
      <c r="I193" s="30">
        <f t="shared" si="64"/>
        <v>0.08</v>
      </c>
      <c r="J193" s="31">
        <f t="shared" si="64"/>
        <v>19.32</v>
      </c>
      <c r="K193" s="29">
        <f t="shared" si="64"/>
        <v>94.4</v>
      </c>
      <c r="L193" s="29">
        <f t="shared" si="64"/>
        <v>0.06</v>
      </c>
      <c r="M193" s="32">
        <f t="shared" si="64"/>
        <v>0</v>
      </c>
      <c r="N193" s="32">
        <f t="shared" si="64"/>
        <v>0</v>
      </c>
      <c r="O193" s="29">
        <f t="shared" si="64"/>
        <v>0</v>
      </c>
      <c r="P193" s="32">
        <f t="shared" si="64"/>
        <v>13.2</v>
      </c>
      <c r="Q193" s="32">
        <f t="shared" si="64"/>
        <v>9.1999999999999993</v>
      </c>
      <c r="R193" s="32">
        <f t="shared" si="64"/>
        <v>34.799999999999997</v>
      </c>
      <c r="S193" s="32">
        <f t="shared" si="64"/>
        <v>0.8</v>
      </c>
      <c r="T193" s="63"/>
      <c r="U193" s="61"/>
      <c r="V193" s="51"/>
    </row>
    <row r="194" spans="1:23" x14ac:dyDescent="0.25">
      <c r="A194" s="52" t="s">
        <v>23</v>
      </c>
      <c r="B194" s="53"/>
      <c r="C194" s="53"/>
      <c r="D194" s="53"/>
      <c r="E194" s="53"/>
      <c r="F194" s="54"/>
      <c r="G194" s="56">
        <v>780</v>
      </c>
      <c r="H194" s="29">
        <f t="shared" ref="H194:S194" si="65">SUM(H187:H193)</f>
        <v>26.54</v>
      </c>
      <c r="I194" s="30">
        <f t="shared" si="65"/>
        <v>25.08</v>
      </c>
      <c r="J194" s="31">
        <f t="shared" si="65"/>
        <v>124.01000000000002</v>
      </c>
      <c r="K194" s="29">
        <f t="shared" si="65"/>
        <v>840.53000000000009</v>
      </c>
      <c r="L194" s="29">
        <f t="shared" si="65"/>
        <v>0.37000000000000005</v>
      </c>
      <c r="M194" s="32">
        <f t="shared" si="65"/>
        <v>16.399999999999999</v>
      </c>
      <c r="N194" s="32">
        <f t="shared" si="65"/>
        <v>0</v>
      </c>
      <c r="O194" s="29">
        <f t="shared" si="65"/>
        <v>1.4</v>
      </c>
      <c r="P194" s="32">
        <f t="shared" si="65"/>
        <v>105.66000000000001</v>
      </c>
      <c r="Q194" s="32">
        <f t="shared" si="65"/>
        <v>158.6</v>
      </c>
      <c r="R194" s="32">
        <f t="shared" si="65"/>
        <v>416.1</v>
      </c>
      <c r="S194" s="32">
        <f t="shared" si="65"/>
        <v>8.31</v>
      </c>
      <c r="T194" s="63"/>
      <c r="U194" s="61"/>
    </row>
    <row r="195" spans="1:23" x14ac:dyDescent="0.25">
      <c r="A195" s="206" t="s">
        <v>30</v>
      </c>
      <c r="B195" s="207"/>
      <c r="C195" s="207"/>
      <c r="D195" s="207"/>
      <c r="E195" s="207"/>
      <c r="F195" s="208"/>
      <c r="G195" s="28">
        <v>1387</v>
      </c>
      <c r="H195" s="29">
        <f>H185+H194</f>
        <v>46.269999999999996</v>
      </c>
      <c r="I195" s="29">
        <f>I185+I194</f>
        <v>43.379999999999995</v>
      </c>
      <c r="J195" s="29">
        <f>J185+J194</f>
        <v>208.53000000000003</v>
      </c>
      <c r="K195" s="29">
        <f>SUM(K185,K194)</f>
        <v>1425.83</v>
      </c>
      <c r="L195" s="29">
        <f t="shared" ref="L195:S195" si="66">L185+L194</f>
        <v>0.43000000000000005</v>
      </c>
      <c r="M195" s="29">
        <f t="shared" si="66"/>
        <v>16.43</v>
      </c>
      <c r="N195" s="29">
        <f t="shared" si="66"/>
        <v>0</v>
      </c>
      <c r="O195" s="29">
        <f t="shared" si="66"/>
        <v>2.0999999999999996</v>
      </c>
      <c r="P195" s="29">
        <f t="shared" si="66"/>
        <v>170.36</v>
      </c>
      <c r="Q195" s="29">
        <f t="shared" si="66"/>
        <v>199.1</v>
      </c>
      <c r="R195" s="29">
        <f t="shared" si="66"/>
        <v>625.6</v>
      </c>
      <c r="S195" s="29">
        <f t="shared" si="66"/>
        <v>12.29</v>
      </c>
      <c r="T195" s="61"/>
      <c r="U195" s="83"/>
    </row>
    <row r="196" spans="1:23" x14ac:dyDescent="0.25">
      <c r="A196" s="4"/>
      <c r="B196" s="5"/>
      <c r="C196" s="5"/>
      <c r="D196" s="5"/>
      <c r="E196" s="5"/>
      <c r="F196" s="5"/>
      <c r="G196" s="5"/>
      <c r="U196" s="82"/>
    </row>
    <row r="197" spans="1:23" x14ac:dyDescent="0.25">
      <c r="A197" s="4"/>
      <c r="B197" s="5"/>
      <c r="C197" s="5"/>
      <c r="D197" s="5"/>
      <c r="E197" s="5"/>
      <c r="F197" s="5"/>
      <c r="G197" s="5" t="s">
        <v>58</v>
      </c>
    </row>
    <row r="198" spans="1:23" x14ac:dyDescent="0.25">
      <c r="A198" s="36"/>
      <c r="B198" s="37"/>
      <c r="C198" s="37"/>
      <c r="D198" s="37"/>
      <c r="E198" s="37"/>
      <c r="F198" s="37"/>
      <c r="G198" s="37"/>
      <c r="H198" s="37"/>
      <c r="I198" s="37"/>
      <c r="J198" s="37" t="s">
        <v>24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8"/>
    </row>
    <row r="199" spans="1:23" ht="33.6" customHeight="1" x14ac:dyDescent="0.25">
      <c r="A199" s="224" t="s">
        <v>114</v>
      </c>
      <c r="B199" s="225"/>
      <c r="C199" s="225"/>
      <c r="D199" s="225"/>
      <c r="E199" s="225"/>
      <c r="F199" s="226"/>
      <c r="G199" s="15" t="s">
        <v>3</v>
      </c>
      <c r="H199" s="229" t="s">
        <v>4</v>
      </c>
      <c r="I199" s="230"/>
      <c r="J199" s="231"/>
      <c r="K199" s="232" t="s">
        <v>12</v>
      </c>
      <c r="L199" s="2" t="s">
        <v>1</v>
      </c>
      <c r="M199" s="37" t="s">
        <v>5</v>
      </c>
      <c r="N199" s="37"/>
      <c r="O199" s="3"/>
      <c r="P199" s="234" t="s">
        <v>6</v>
      </c>
      <c r="Q199" s="235"/>
      <c r="R199" s="235"/>
      <c r="S199" s="236"/>
      <c r="T199" s="232" t="s">
        <v>7</v>
      </c>
      <c r="U199" s="227" t="s">
        <v>8</v>
      </c>
    </row>
    <row r="200" spans="1:23" x14ac:dyDescent="0.25">
      <c r="A200" s="39"/>
      <c r="B200" s="40"/>
      <c r="C200" s="40"/>
      <c r="D200" s="40"/>
      <c r="E200" s="40"/>
      <c r="F200" s="41"/>
      <c r="G200" s="16"/>
      <c r="H200" s="18" t="s">
        <v>9</v>
      </c>
      <c r="I200" s="19" t="s">
        <v>10</v>
      </c>
      <c r="J200" s="19" t="s">
        <v>11</v>
      </c>
      <c r="K200" s="233"/>
      <c r="L200" s="36" t="s">
        <v>13</v>
      </c>
      <c r="M200" s="37" t="s">
        <v>14</v>
      </c>
      <c r="N200" s="37" t="s">
        <v>15</v>
      </c>
      <c r="O200" s="38" t="s">
        <v>16</v>
      </c>
      <c r="P200" s="36" t="s">
        <v>17</v>
      </c>
      <c r="Q200" s="37" t="s">
        <v>18</v>
      </c>
      <c r="R200" s="37" t="s">
        <v>19</v>
      </c>
      <c r="S200" s="38" t="s">
        <v>20</v>
      </c>
      <c r="T200" s="233"/>
      <c r="U200" s="228"/>
    </row>
    <row r="201" spans="1:23" x14ac:dyDescent="0.25">
      <c r="A201" s="200" t="s">
        <v>54</v>
      </c>
      <c r="B201" s="201"/>
      <c r="C201" s="201"/>
      <c r="D201" s="201"/>
      <c r="E201" s="201"/>
      <c r="F201" s="202"/>
      <c r="G201" s="68">
        <v>90</v>
      </c>
      <c r="H201" s="67">
        <v>15.4</v>
      </c>
      <c r="I201" s="67">
        <v>14.4</v>
      </c>
      <c r="J201" s="67">
        <v>3.4</v>
      </c>
      <c r="K201" s="67">
        <v>203.5</v>
      </c>
      <c r="L201" s="67">
        <v>0.1</v>
      </c>
      <c r="M201" s="67">
        <v>0.5</v>
      </c>
      <c r="N201" s="67">
        <v>0</v>
      </c>
      <c r="O201" s="67">
        <v>3.7</v>
      </c>
      <c r="P201" s="67">
        <v>54</v>
      </c>
      <c r="Q201" s="67">
        <v>47.1</v>
      </c>
      <c r="R201" s="67">
        <v>2.38</v>
      </c>
      <c r="S201" s="67">
        <v>0.8</v>
      </c>
      <c r="T201" s="65">
        <v>234</v>
      </c>
      <c r="U201" s="28">
        <v>2011</v>
      </c>
    </row>
    <row r="202" spans="1:23" x14ac:dyDescent="0.25">
      <c r="A202" s="200" t="s">
        <v>28</v>
      </c>
      <c r="B202" s="201"/>
      <c r="C202" s="201"/>
      <c r="D202" s="201"/>
      <c r="E202" s="201"/>
      <c r="F202" s="202"/>
      <c r="G202" s="28">
        <v>150</v>
      </c>
      <c r="H202" s="29">
        <v>3.6</v>
      </c>
      <c r="I202" s="30">
        <v>4.7</v>
      </c>
      <c r="J202" s="31">
        <v>38.4</v>
      </c>
      <c r="K202" s="29">
        <v>211.1</v>
      </c>
      <c r="L202" s="29">
        <v>0</v>
      </c>
      <c r="M202" s="32">
        <v>0</v>
      </c>
      <c r="N202" s="32">
        <v>0</v>
      </c>
      <c r="O202" s="29">
        <v>0.3</v>
      </c>
      <c r="P202" s="32">
        <v>27.9</v>
      </c>
      <c r="Q202" s="32">
        <v>8.9</v>
      </c>
      <c r="R202" s="32">
        <v>80.8</v>
      </c>
      <c r="S202" s="32">
        <v>0.5</v>
      </c>
      <c r="T202" s="42">
        <v>312</v>
      </c>
      <c r="U202" s="28">
        <v>2011</v>
      </c>
    </row>
    <row r="203" spans="1:23" x14ac:dyDescent="0.25">
      <c r="A203" s="197" t="s">
        <v>115</v>
      </c>
      <c r="B203" s="198"/>
      <c r="C203" s="198"/>
      <c r="D203" s="198"/>
      <c r="E203" s="198"/>
      <c r="F203" s="199"/>
      <c r="G203" s="23">
        <v>60</v>
      </c>
      <c r="H203" s="24">
        <v>1.2</v>
      </c>
      <c r="I203" s="25">
        <v>0.06</v>
      </c>
      <c r="J203" s="26">
        <v>12.33</v>
      </c>
      <c r="K203" s="24">
        <v>54.72</v>
      </c>
      <c r="L203" s="24">
        <v>0.02</v>
      </c>
      <c r="M203" s="27">
        <v>2.5299999999999998</v>
      </c>
      <c r="N203" s="27">
        <v>0</v>
      </c>
      <c r="O203" s="24">
        <v>0</v>
      </c>
      <c r="P203" s="27">
        <v>19.34</v>
      </c>
      <c r="Q203" s="27">
        <v>27.9</v>
      </c>
      <c r="R203" s="27">
        <v>36.6</v>
      </c>
      <c r="S203" s="24">
        <v>0.6</v>
      </c>
      <c r="T203" s="28">
        <v>126</v>
      </c>
      <c r="U203" s="28">
        <v>2012</v>
      </c>
    </row>
    <row r="204" spans="1:23" x14ac:dyDescent="0.25">
      <c r="A204" s="200" t="s">
        <v>38</v>
      </c>
      <c r="B204" s="201"/>
      <c r="C204" s="201"/>
      <c r="D204" s="201"/>
      <c r="E204" s="201"/>
      <c r="F204" s="202"/>
      <c r="G204" s="68">
        <v>180</v>
      </c>
      <c r="H204" s="29">
        <f t="shared" ref="H204:S204" si="67">H21</f>
        <v>0.4</v>
      </c>
      <c r="I204" s="29">
        <f t="shared" si="67"/>
        <v>0</v>
      </c>
      <c r="J204" s="29">
        <f t="shared" si="67"/>
        <v>11.7</v>
      </c>
      <c r="K204" s="29">
        <f t="shared" si="67"/>
        <v>49.5</v>
      </c>
      <c r="L204" s="29">
        <f t="shared" si="67"/>
        <v>0</v>
      </c>
      <c r="M204" s="29">
        <f t="shared" si="67"/>
        <v>3.3</v>
      </c>
      <c r="N204" s="29">
        <f t="shared" si="67"/>
        <v>0</v>
      </c>
      <c r="O204" s="29">
        <f t="shared" si="67"/>
        <v>0</v>
      </c>
      <c r="P204" s="29">
        <f t="shared" si="67"/>
        <v>11.7</v>
      </c>
      <c r="Q204" s="29">
        <f t="shared" si="67"/>
        <v>27.2</v>
      </c>
      <c r="R204" s="29">
        <f t="shared" si="67"/>
        <v>15.5</v>
      </c>
      <c r="S204" s="29">
        <f t="shared" si="67"/>
        <v>1.5</v>
      </c>
      <c r="T204" s="42">
        <v>377</v>
      </c>
      <c r="U204" s="28">
        <v>2011</v>
      </c>
      <c r="V204" s="57"/>
      <c r="W204" s="51"/>
    </row>
    <row r="205" spans="1:23" x14ac:dyDescent="0.25">
      <c r="A205" s="203" t="s">
        <v>22</v>
      </c>
      <c r="B205" s="204"/>
      <c r="C205" s="204"/>
      <c r="D205" s="204"/>
      <c r="E205" s="204"/>
      <c r="F205" s="205"/>
      <c r="G205" s="28">
        <v>40</v>
      </c>
      <c r="H205" s="29">
        <f t="shared" ref="H205:S205" si="68">H20</f>
        <v>3.16</v>
      </c>
      <c r="I205" s="30">
        <f t="shared" si="68"/>
        <v>0.08</v>
      </c>
      <c r="J205" s="31">
        <f t="shared" si="68"/>
        <v>19.32</v>
      </c>
      <c r="K205" s="29">
        <f t="shared" si="68"/>
        <v>94.4</v>
      </c>
      <c r="L205" s="29">
        <f t="shared" si="68"/>
        <v>0.06</v>
      </c>
      <c r="M205" s="32">
        <f t="shared" si="68"/>
        <v>0</v>
      </c>
      <c r="N205" s="32">
        <f t="shared" si="68"/>
        <v>0</v>
      </c>
      <c r="O205" s="29">
        <f t="shared" si="68"/>
        <v>0</v>
      </c>
      <c r="P205" s="32">
        <f t="shared" si="68"/>
        <v>13.2</v>
      </c>
      <c r="Q205" s="32">
        <f t="shared" si="68"/>
        <v>9.1999999999999993</v>
      </c>
      <c r="R205" s="32">
        <f t="shared" si="68"/>
        <v>34.799999999999997</v>
      </c>
      <c r="S205" s="32">
        <f t="shared" si="68"/>
        <v>0.8</v>
      </c>
      <c r="T205" s="63"/>
      <c r="U205" s="61"/>
      <c r="V205" s="51"/>
    </row>
    <row r="206" spans="1:23" x14ac:dyDescent="0.25">
      <c r="A206" s="215" t="s">
        <v>23</v>
      </c>
      <c r="B206" s="216"/>
      <c r="C206" s="216"/>
      <c r="D206" s="216"/>
      <c r="E206" s="216"/>
      <c r="F206" s="217"/>
      <c r="G206" s="64">
        <f t="shared" ref="G206:S206" si="69">SUM(G201:G205)</f>
        <v>520</v>
      </c>
      <c r="H206" s="84">
        <f t="shared" si="69"/>
        <v>23.759999999999998</v>
      </c>
      <c r="I206" s="49">
        <f t="shared" si="69"/>
        <v>19.239999999999998</v>
      </c>
      <c r="J206" s="50">
        <f t="shared" si="69"/>
        <v>85.15</v>
      </c>
      <c r="K206" s="84">
        <f t="shared" si="69"/>
        <v>613.22</v>
      </c>
      <c r="L206" s="84">
        <f t="shared" si="69"/>
        <v>0.18</v>
      </c>
      <c r="M206" s="85">
        <f t="shared" si="69"/>
        <v>6.33</v>
      </c>
      <c r="N206" s="85">
        <f t="shared" si="69"/>
        <v>0</v>
      </c>
      <c r="O206" s="84">
        <f t="shared" si="69"/>
        <v>4</v>
      </c>
      <c r="P206" s="85">
        <f t="shared" si="69"/>
        <v>126.14000000000001</v>
      </c>
      <c r="Q206" s="85">
        <f t="shared" si="69"/>
        <v>120.30000000000001</v>
      </c>
      <c r="R206" s="85">
        <f t="shared" si="69"/>
        <v>170.07999999999998</v>
      </c>
      <c r="S206" s="85">
        <f t="shared" si="69"/>
        <v>4.2</v>
      </c>
      <c r="T206" s="4"/>
      <c r="U206" s="51"/>
    </row>
    <row r="207" spans="1:23" x14ac:dyDescent="0.25">
      <c r="A207" s="203"/>
      <c r="B207" s="204"/>
      <c r="C207" s="204"/>
      <c r="D207" s="204"/>
      <c r="E207" s="204"/>
      <c r="F207" s="204"/>
      <c r="G207" s="91"/>
      <c r="H207" s="30"/>
      <c r="I207" s="30"/>
      <c r="J207" s="89" t="s">
        <v>25</v>
      </c>
      <c r="K207" s="30"/>
      <c r="L207" s="30"/>
      <c r="M207" s="30"/>
      <c r="N207" s="30"/>
      <c r="O207" s="30"/>
      <c r="P207" s="30"/>
      <c r="Q207" s="30"/>
      <c r="R207" s="30"/>
      <c r="S207" s="32"/>
      <c r="T207" s="83"/>
      <c r="U207" s="61"/>
    </row>
    <row r="208" spans="1:23" x14ac:dyDescent="0.25">
      <c r="A208" s="203" t="s">
        <v>34</v>
      </c>
      <c r="B208" s="204"/>
      <c r="C208" s="204"/>
      <c r="D208" s="204"/>
      <c r="E208" s="204"/>
      <c r="F208" s="205"/>
      <c r="G208" s="28">
        <v>200</v>
      </c>
      <c r="H208" s="29">
        <v>1.8</v>
      </c>
      <c r="I208" s="30">
        <v>5</v>
      </c>
      <c r="J208" s="31">
        <v>12.3</v>
      </c>
      <c r="K208" s="29">
        <v>102</v>
      </c>
      <c r="L208" s="29">
        <v>0</v>
      </c>
      <c r="M208" s="30">
        <v>22.2</v>
      </c>
      <c r="N208" s="29">
        <v>0.2</v>
      </c>
      <c r="O208" s="29">
        <v>2.2999999999999998</v>
      </c>
      <c r="P208" s="29">
        <v>27.4</v>
      </c>
      <c r="Q208" s="29">
        <v>54.5</v>
      </c>
      <c r="R208" s="32">
        <v>51.8</v>
      </c>
      <c r="S208" s="29">
        <v>1.3</v>
      </c>
      <c r="T208" s="119" t="s">
        <v>106</v>
      </c>
      <c r="U208" s="28">
        <v>2011</v>
      </c>
    </row>
    <row r="209" spans="1:30" s="114" customFormat="1" x14ac:dyDescent="0.25">
      <c r="A209" s="209" t="s">
        <v>82</v>
      </c>
      <c r="B209" s="210"/>
      <c r="C209" s="210"/>
      <c r="D209" s="210"/>
      <c r="E209" s="210"/>
      <c r="F209" s="211"/>
      <c r="G209" s="151" t="s">
        <v>108</v>
      </c>
      <c r="H209" s="116">
        <v>4.5</v>
      </c>
      <c r="I209" s="116">
        <v>7.5</v>
      </c>
      <c r="J209" s="116">
        <v>21</v>
      </c>
      <c r="K209" s="116">
        <v>170.1</v>
      </c>
      <c r="L209" s="116">
        <v>0.1</v>
      </c>
      <c r="M209" s="116">
        <v>0</v>
      </c>
      <c r="N209" s="116">
        <v>0</v>
      </c>
      <c r="O209" s="116">
        <v>0.8</v>
      </c>
      <c r="P209" s="116">
        <v>7.7</v>
      </c>
      <c r="Q209" s="116">
        <v>10.199999999999999</v>
      </c>
      <c r="R209" s="116">
        <v>41.6</v>
      </c>
      <c r="S209" s="115">
        <v>0.8</v>
      </c>
      <c r="T209" s="117">
        <v>204</v>
      </c>
      <c r="U209" s="118">
        <v>2011</v>
      </c>
      <c r="V209" s="113"/>
    </row>
    <row r="210" spans="1:30" x14ac:dyDescent="0.25">
      <c r="A210" s="200" t="s">
        <v>96</v>
      </c>
      <c r="B210" s="201"/>
      <c r="C210" s="201"/>
      <c r="D210" s="201"/>
      <c r="E210" s="201"/>
      <c r="F210" s="202"/>
      <c r="G210" s="28">
        <v>180</v>
      </c>
      <c r="H210" s="29">
        <v>0</v>
      </c>
      <c r="I210" s="32">
        <v>0</v>
      </c>
      <c r="J210" s="32">
        <v>19.399999999999999</v>
      </c>
      <c r="K210" s="32">
        <v>77.400000000000006</v>
      </c>
      <c r="L210" s="32">
        <v>0</v>
      </c>
      <c r="M210" s="32">
        <v>0</v>
      </c>
      <c r="N210" s="32">
        <v>0</v>
      </c>
      <c r="O210" s="32">
        <v>0</v>
      </c>
      <c r="P210" s="32">
        <v>2</v>
      </c>
      <c r="Q210" s="32">
        <v>9.4</v>
      </c>
      <c r="R210" s="32">
        <v>0</v>
      </c>
      <c r="S210" s="32">
        <v>0</v>
      </c>
      <c r="T210" s="120">
        <v>349</v>
      </c>
      <c r="U210" s="28">
        <v>2011</v>
      </c>
    </row>
    <row r="211" spans="1:30" x14ac:dyDescent="0.25">
      <c r="A211" s="200" t="s">
        <v>90</v>
      </c>
      <c r="B211" s="201"/>
      <c r="C211" s="201"/>
      <c r="D211" s="201"/>
      <c r="E211" s="201"/>
      <c r="F211" s="202"/>
      <c r="G211" s="28">
        <v>30</v>
      </c>
      <c r="H211" s="29">
        <f t="shared" ref="H211:S211" si="70">H28</f>
        <v>2</v>
      </c>
      <c r="I211" s="30">
        <f t="shared" si="70"/>
        <v>0.3</v>
      </c>
      <c r="J211" s="30">
        <f t="shared" si="70"/>
        <v>12.7</v>
      </c>
      <c r="K211" s="32">
        <f t="shared" si="70"/>
        <v>61.2</v>
      </c>
      <c r="L211" s="32">
        <f t="shared" si="70"/>
        <v>0.1</v>
      </c>
      <c r="M211" s="32">
        <f t="shared" si="70"/>
        <v>0</v>
      </c>
      <c r="N211" s="32">
        <f t="shared" si="70"/>
        <v>0</v>
      </c>
      <c r="O211" s="32">
        <f t="shared" si="70"/>
        <v>0.7</v>
      </c>
      <c r="P211" s="32">
        <f t="shared" si="70"/>
        <v>5.7</v>
      </c>
      <c r="Q211" s="32">
        <f t="shared" si="70"/>
        <v>5.4</v>
      </c>
      <c r="R211" s="32">
        <f t="shared" si="70"/>
        <v>26.1</v>
      </c>
      <c r="S211" s="32">
        <f t="shared" si="70"/>
        <v>1.2</v>
      </c>
      <c r="T211" s="143"/>
      <c r="U211" s="143"/>
    </row>
    <row r="212" spans="1:30" x14ac:dyDescent="0.25">
      <c r="A212" s="203" t="s">
        <v>22</v>
      </c>
      <c r="B212" s="204"/>
      <c r="C212" s="204"/>
      <c r="D212" s="204"/>
      <c r="E212" s="204"/>
      <c r="F212" s="205"/>
      <c r="G212" s="28">
        <v>40</v>
      </c>
      <c r="H212" s="29">
        <f t="shared" ref="H212:S212" si="71">H20</f>
        <v>3.16</v>
      </c>
      <c r="I212" s="30">
        <f t="shared" si="71"/>
        <v>0.08</v>
      </c>
      <c r="J212" s="31">
        <f t="shared" si="71"/>
        <v>19.32</v>
      </c>
      <c r="K212" s="29">
        <f t="shared" si="71"/>
        <v>94.4</v>
      </c>
      <c r="L212" s="29">
        <f t="shared" si="71"/>
        <v>0.06</v>
      </c>
      <c r="M212" s="32">
        <f t="shared" si="71"/>
        <v>0</v>
      </c>
      <c r="N212" s="32">
        <f t="shared" si="71"/>
        <v>0</v>
      </c>
      <c r="O212" s="29">
        <f t="shared" si="71"/>
        <v>0</v>
      </c>
      <c r="P212" s="32">
        <f t="shared" si="71"/>
        <v>13.2</v>
      </c>
      <c r="Q212" s="32">
        <f t="shared" si="71"/>
        <v>9.1999999999999993</v>
      </c>
      <c r="R212" s="32">
        <f t="shared" si="71"/>
        <v>34.799999999999997</v>
      </c>
      <c r="S212" s="32">
        <f t="shared" si="71"/>
        <v>0.8</v>
      </c>
      <c r="T212" s="62"/>
      <c r="U212" s="59"/>
      <c r="V212" s="51"/>
    </row>
    <row r="213" spans="1:30" x14ac:dyDescent="0.25">
      <c r="A213" s="52" t="s">
        <v>23</v>
      </c>
      <c r="B213" s="53"/>
      <c r="C213" s="53"/>
      <c r="D213" s="53"/>
      <c r="E213" s="53"/>
      <c r="F213" s="54"/>
      <c r="G213" s="56">
        <v>676</v>
      </c>
      <c r="H213" s="29">
        <f t="shared" ref="H213:S213" si="72">SUM(H208:H212)</f>
        <v>11.46</v>
      </c>
      <c r="I213" s="30">
        <f t="shared" si="72"/>
        <v>12.88</v>
      </c>
      <c r="J213" s="31">
        <f t="shared" si="72"/>
        <v>84.72</v>
      </c>
      <c r="K213" s="29">
        <f t="shared" si="72"/>
        <v>505.1</v>
      </c>
      <c r="L213" s="29">
        <f t="shared" si="72"/>
        <v>0.26</v>
      </c>
      <c r="M213" s="32">
        <f t="shared" si="72"/>
        <v>22.2</v>
      </c>
      <c r="N213" s="32">
        <f t="shared" si="72"/>
        <v>0.2</v>
      </c>
      <c r="O213" s="29">
        <f t="shared" si="72"/>
        <v>3.8</v>
      </c>
      <c r="P213" s="32">
        <f t="shared" si="72"/>
        <v>56</v>
      </c>
      <c r="Q213" s="32">
        <f t="shared" si="72"/>
        <v>88.700000000000017</v>
      </c>
      <c r="R213" s="32">
        <f t="shared" si="72"/>
        <v>154.30000000000001</v>
      </c>
      <c r="S213" s="32">
        <f t="shared" si="72"/>
        <v>4.0999999999999996</v>
      </c>
      <c r="T213" s="71"/>
      <c r="U213" s="65"/>
      <c r="V213" s="51"/>
    </row>
    <row r="214" spans="1:30" x14ac:dyDescent="0.25">
      <c r="A214" s="206" t="s">
        <v>30</v>
      </c>
      <c r="B214" s="207"/>
      <c r="C214" s="207"/>
      <c r="D214" s="207"/>
      <c r="E214" s="207"/>
      <c r="F214" s="208"/>
      <c r="G214" s="28">
        <f>SUM(G206,G213)</f>
        <v>1196</v>
      </c>
      <c r="H214" s="29">
        <f>H206+H213</f>
        <v>35.22</v>
      </c>
      <c r="I214" s="29">
        <f>I206+I213</f>
        <v>32.119999999999997</v>
      </c>
      <c r="J214" s="29">
        <f>J206+J213</f>
        <v>169.87</v>
      </c>
      <c r="K214" s="29">
        <f>SUM(K206,K213)</f>
        <v>1118.3200000000002</v>
      </c>
      <c r="L214" s="29">
        <f t="shared" ref="L214:S214" si="73">L206+L213</f>
        <v>0.44</v>
      </c>
      <c r="M214" s="29">
        <f t="shared" si="73"/>
        <v>28.53</v>
      </c>
      <c r="N214" s="29">
        <f t="shared" si="73"/>
        <v>0.2</v>
      </c>
      <c r="O214" s="29">
        <f t="shared" si="73"/>
        <v>7.8</v>
      </c>
      <c r="P214" s="29">
        <f t="shared" si="73"/>
        <v>182.14000000000001</v>
      </c>
      <c r="Q214" s="29">
        <f t="shared" si="73"/>
        <v>209.00000000000003</v>
      </c>
      <c r="R214" s="29">
        <f t="shared" si="73"/>
        <v>324.38</v>
      </c>
      <c r="S214" s="29">
        <f t="shared" si="73"/>
        <v>8.3000000000000007</v>
      </c>
      <c r="T214" s="63"/>
      <c r="U214" s="61"/>
    </row>
    <row r="215" spans="1:30" ht="52.9" customHeight="1" x14ac:dyDescent="0.25">
      <c r="A215" s="4"/>
      <c r="B215" s="5"/>
      <c r="C215" s="5"/>
      <c r="D215" s="5"/>
      <c r="E215" s="5"/>
      <c r="F215" s="5"/>
      <c r="G215" s="5"/>
      <c r="S215" s="2"/>
      <c r="T215" s="61"/>
      <c r="U215" s="61"/>
    </row>
    <row r="216" spans="1:30" ht="38.450000000000003" customHeight="1" x14ac:dyDescent="0.25">
      <c r="A216" s="4"/>
      <c r="B216" s="5"/>
      <c r="C216" s="5"/>
      <c r="D216" s="5"/>
      <c r="E216" s="5"/>
      <c r="F216" s="5"/>
      <c r="G216" s="187" t="s">
        <v>59</v>
      </c>
      <c r="H216" s="187"/>
      <c r="I216" s="187"/>
      <c r="J216" s="187"/>
      <c r="K216" s="187"/>
      <c r="L216" s="187"/>
      <c r="M216" s="187"/>
      <c r="N216" s="187"/>
      <c r="O216" s="187"/>
      <c r="S216" s="51"/>
      <c r="T216" s="61"/>
      <c r="U216" s="61"/>
    </row>
    <row r="217" spans="1:30" ht="21" customHeight="1" x14ac:dyDescent="0.25">
      <c r="A217" s="161"/>
      <c r="B217" s="162"/>
      <c r="C217" s="188" t="s">
        <v>60</v>
      </c>
      <c r="D217" s="189"/>
      <c r="E217" s="189"/>
      <c r="F217" s="190"/>
      <c r="G217" s="191" t="s">
        <v>4</v>
      </c>
      <c r="H217" s="192"/>
      <c r="I217" s="193"/>
      <c r="J217" s="172" t="s">
        <v>61</v>
      </c>
      <c r="K217" s="170" t="s">
        <v>5</v>
      </c>
      <c r="L217" s="171"/>
      <c r="M217" s="171"/>
      <c r="N217" s="177" t="s">
        <v>6</v>
      </c>
      <c r="O217" s="178"/>
      <c r="P217" s="179"/>
      <c r="Q217" s="179"/>
      <c r="R217" s="177"/>
      <c r="S217" s="51"/>
      <c r="T217" s="51"/>
      <c r="U217" s="5"/>
    </row>
    <row r="218" spans="1:30" ht="12" customHeight="1" x14ac:dyDescent="0.25">
      <c r="A218" s="161"/>
      <c r="B218" s="162"/>
      <c r="C218" s="194"/>
      <c r="D218" s="195"/>
      <c r="E218" s="195"/>
      <c r="F218" s="196"/>
      <c r="G218" s="169" t="s">
        <v>9</v>
      </c>
      <c r="H218" s="168" t="s">
        <v>10</v>
      </c>
      <c r="I218" s="167" t="s">
        <v>11</v>
      </c>
      <c r="J218" s="24"/>
      <c r="K218" s="29" t="s">
        <v>120</v>
      </c>
      <c r="L218" s="29" t="s">
        <v>121</v>
      </c>
      <c r="M218" s="29" t="s">
        <v>122</v>
      </c>
      <c r="N218" s="29" t="s">
        <v>123</v>
      </c>
      <c r="O218" s="29" t="s">
        <v>124</v>
      </c>
      <c r="P218" s="29" t="s">
        <v>125</v>
      </c>
      <c r="Q218" s="29" t="s">
        <v>126</v>
      </c>
      <c r="R218" s="24" t="s">
        <v>127</v>
      </c>
      <c r="S218" s="72"/>
      <c r="T218" s="72"/>
      <c r="U218" s="72"/>
      <c r="V218" s="72"/>
      <c r="W218" s="51"/>
      <c r="X218" s="51"/>
      <c r="Y218" s="51"/>
      <c r="Z218" s="51"/>
      <c r="AA218" s="51"/>
      <c r="AB218" s="51"/>
      <c r="AC218" s="5"/>
      <c r="AD218" s="51"/>
    </row>
    <row r="219" spans="1:30" ht="19.149999999999999" customHeight="1" x14ac:dyDescent="0.25">
      <c r="A219" s="161"/>
      <c r="B219" s="162"/>
      <c r="C219" s="194" t="s">
        <v>62</v>
      </c>
      <c r="D219" s="195"/>
      <c r="E219" s="195"/>
      <c r="F219" s="196"/>
      <c r="G219" s="176">
        <f t="shared" ref="G219:R219" si="74">H136+H156+H175+H195+H214</f>
        <v>203.73</v>
      </c>
      <c r="H219" s="176">
        <f t="shared" si="74"/>
        <v>196.39</v>
      </c>
      <c r="I219" s="176">
        <f t="shared" si="74"/>
        <v>923.44999999999993</v>
      </c>
      <c r="J219" s="176">
        <f t="shared" si="74"/>
        <v>6349.6</v>
      </c>
      <c r="K219" s="176">
        <f t="shared" si="74"/>
        <v>5.0200000000000005</v>
      </c>
      <c r="L219" s="176">
        <f t="shared" si="74"/>
        <v>105.55000000000001</v>
      </c>
      <c r="M219" s="176">
        <f t="shared" si="74"/>
        <v>61.040000000000006</v>
      </c>
      <c r="N219" s="176">
        <f t="shared" si="74"/>
        <v>31.7</v>
      </c>
      <c r="O219" s="176">
        <f t="shared" si="74"/>
        <v>843.00000000000011</v>
      </c>
      <c r="P219" s="176">
        <f t="shared" si="74"/>
        <v>1148.9000000000001</v>
      </c>
      <c r="Q219" s="176">
        <f t="shared" si="74"/>
        <v>2698.46</v>
      </c>
      <c r="R219" s="176">
        <f t="shared" si="74"/>
        <v>60.78</v>
      </c>
      <c r="S219" s="51"/>
      <c r="T219" s="51"/>
      <c r="U219" s="5"/>
      <c r="V219" s="51"/>
    </row>
    <row r="220" spans="1:30" ht="19.149999999999999" customHeight="1" x14ac:dyDescent="0.25">
      <c r="A220" s="161"/>
      <c r="B220" s="162"/>
      <c r="C220" s="165" t="s">
        <v>63</v>
      </c>
      <c r="D220" s="164"/>
      <c r="E220" s="164"/>
      <c r="F220" s="166"/>
      <c r="G220" s="23">
        <v>41.26</v>
      </c>
      <c r="H220" s="27">
        <v>39.299999999999997</v>
      </c>
      <c r="I220" s="24">
        <v>189.9</v>
      </c>
      <c r="J220" s="24">
        <v>1303.0999999999999</v>
      </c>
      <c r="K220" s="24">
        <v>1.02</v>
      </c>
      <c r="L220" s="24">
        <v>22.3</v>
      </c>
      <c r="M220" s="24">
        <v>12.2</v>
      </c>
      <c r="N220" s="24">
        <v>6.34</v>
      </c>
      <c r="O220" s="24">
        <v>176.08</v>
      </c>
      <c r="P220" s="24">
        <v>242.46</v>
      </c>
      <c r="Q220" s="24">
        <v>554.34</v>
      </c>
      <c r="R220" s="29">
        <v>12.48</v>
      </c>
      <c r="S220" s="51"/>
      <c r="T220" s="51"/>
      <c r="U220" s="5"/>
    </row>
    <row r="221" spans="1:30" x14ac:dyDescent="0.25">
      <c r="A221" s="4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"/>
    </row>
    <row r="222" spans="1:30" x14ac:dyDescent="0.25">
      <c r="A222" s="4"/>
      <c r="B222" s="131"/>
      <c r="C222" s="131"/>
      <c r="D222" s="131" t="s">
        <v>68</v>
      </c>
      <c r="E222" s="72" t="s">
        <v>71</v>
      </c>
      <c r="F222" s="72"/>
      <c r="G222" s="77"/>
      <c r="H222" s="186"/>
      <c r="I222" s="186"/>
      <c r="J222" s="186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"/>
    </row>
    <row r="223" spans="1:30" x14ac:dyDescent="0.25">
      <c r="A223" s="4"/>
      <c r="B223" s="51"/>
      <c r="C223" s="51"/>
      <c r="D223" s="51"/>
      <c r="E223" s="51"/>
      <c r="F223" s="51"/>
      <c r="G223" s="51"/>
      <c r="H223" s="49"/>
      <c r="I223" s="51"/>
      <c r="J223" s="51"/>
      <c r="K223" s="51"/>
      <c r="L223" s="51"/>
      <c r="M223" s="51"/>
      <c r="N223" s="76"/>
      <c r="O223" s="51"/>
      <c r="P223" s="51"/>
      <c r="Q223" s="49"/>
      <c r="R223" s="49"/>
      <c r="S223" s="49"/>
      <c r="T223" s="5"/>
      <c r="U223" s="5"/>
    </row>
    <row r="224" spans="1:30" x14ac:dyDescent="0.25"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</row>
    <row r="225" spans="8:21" x14ac:dyDescent="0.25"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</row>
    <row r="226" spans="8:21" x14ac:dyDescent="0.25"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</row>
    <row r="227" spans="8:21" x14ac:dyDescent="0.25"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</row>
    <row r="228" spans="8:21" x14ac:dyDescent="0.25"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</row>
    <row r="229" spans="8:21" x14ac:dyDescent="0.25"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</row>
    <row r="230" spans="8:21" x14ac:dyDescent="0.25"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</row>
    <row r="231" spans="8:21" x14ac:dyDescent="0.25"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</row>
    <row r="232" spans="8:21" x14ac:dyDescent="0.25"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</row>
    <row r="233" spans="8:21" x14ac:dyDescent="0.25"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</row>
    <row r="234" spans="8:21" x14ac:dyDescent="0.25"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</row>
    <row r="235" spans="8:21" x14ac:dyDescent="0.25"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</row>
    <row r="236" spans="8:21" x14ac:dyDescent="0.25"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</row>
    <row r="237" spans="8:21" x14ac:dyDescent="0.25"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</row>
    <row r="238" spans="8:21" x14ac:dyDescent="0.25"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</row>
    <row r="239" spans="8:21" x14ac:dyDescent="0.25"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</row>
    <row r="240" spans="8:21" x14ac:dyDescent="0.25"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</row>
    <row r="241" spans="8:19" x14ac:dyDescent="0.25"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</row>
    <row r="242" spans="8:19" x14ac:dyDescent="0.25"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</row>
    <row r="243" spans="8:19" x14ac:dyDescent="0.25"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</row>
    <row r="244" spans="8:19" x14ac:dyDescent="0.25"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</row>
    <row r="245" spans="8:19" x14ac:dyDescent="0.25"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</row>
    <row r="246" spans="8:19" x14ac:dyDescent="0.25"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</row>
    <row r="247" spans="8:19" x14ac:dyDescent="0.25"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</row>
    <row r="248" spans="8:19" x14ac:dyDescent="0.25"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</row>
    <row r="249" spans="8:19" x14ac:dyDescent="0.25"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</row>
    <row r="250" spans="8:19" x14ac:dyDescent="0.25"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</row>
    <row r="251" spans="8:19" x14ac:dyDescent="0.25">
      <c r="I251" s="5"/>
      <c r="J251" s="5"/>
      <c r="K251" s="5"/>
      <c r="L251" s="5"/>
      <c r="M251" s="5"/>
      <c r="N251" s="5"/>
      <c r="O251" s="5"/>
      <c r="P251" s="5"/>
    </row>
  </sheetData>
  <mergeCells count="214">
    <mergeCell ref="A39:F39"/>
    <mergeCell ref="A43:F43"/>
    <mergeCell ref="A46:F46"/>
    <mergeCell ref="A50:F50"/>
    <mergeCell ref="D12:L12"/>
    <mergeCell ref="D11:N11"/>
    <mergeCell ref="A105:F105"/>
    <mergeCell ref="H93:J93"/>
    <mergeCell ref="K93:K94"/>
    <mergeCell ref="A77:F77"/>
    <mergeCell ref="A78:F78"/>
    <mergeCell ref="H75:J75"/>
    <mergeCell ref="K75:K76"/>
    <mergeCell ref="A24:F24"/>
    <mergeCell ref="A25:F25"/>
    <mergeCell ref="A26:F26"/>
    <mergeCell ref="A27:F27"/>
    <mergeCell ref="A29:F29"/>
    <mergeCell ref="A44:F44"/>
    <mergeCell ref="A45:F45"/>
    <mergeCell ref="A37:F37"/>
    <mergeCell ref="A38:F38"/>
    <mergeCell ref="A31:F31"/>
    <mergeCell ref="A32:F32"/>
    <mergeCell ref="A42:F42"/>
    <mergeCell ref="A41:F41"/>
    <mergeCell ref="H35:J35"/>
    <mergeCell ref="K35:K36"/>
    <mergeCell ref="T35:T36"/>
    <mergeCell ref="U35:U36"/>
    <mergeCell ref="A48:F48"/>
    <mergeCell ref="P56:S56"/>
    <mergeCell ref="T56:T57"/>
    <mergeCell ref="U56:U57"/>
    <mergeCell ref="A58:F58"/>
    <mergeCell ref="A124:F124"/>
    <mergeCell ref="A88:F88"/>
    <mergeCell ref="A89:F89"/>
    <mergeCell ref="G117:O117"/>
    <mergeCell ref="B118:D118"/>
    <mergeCell ref="P35:S35"/>
    <mergeCell ref="A87:F87"/>
    <mergeCell ref="A83:F83"/>
    <mergeCell ref="G111:O111"/>
    <mergeCell ref="C113:F113"/>
    <mergeCell ref="G113:I113"/>
    <mergeCell ref="C114:F114"/>
    <mergeCell ref="C115:F115"/>
    <mergeCell ref="A85:F85"/>
    <mergeCell ref="A86:F86"/>
    <mergeCell ref="A81:F81"/>
    <mergeCell ref="A82:F82"/>
    <mergeCell ref="U75:U76"/>
    <mergeCell ref="A70:F70"/>
    <mergeCell ref="A71:F71"/>
    <mergeCell ref="A60:F60"/>
    <mergeCell ref="A69:F69"/>
    <mergeCell ref="A64:F64"/>
    <mergeCell ref="A65:F65"/>
    <mergeCell ref="A66:F66"/>
    <mergeCell ref="A67:F67"/>
    <mergeCell ref="A61:F61"/>
    <mergeCell ref="A62:F62"/>
    <mergeCell ref="A63:F63"/>
    <mergeCell ref="P75:S75"/>
    <mergeCell ref="A68:F68"/>
    <mergeCell ref="A28:F28"/>
    <mergeCell ref="H121:J121"/>
    <mergeCell ref="K121:K122"/>
    <mergeCell ref="P121:S121"/>
    <mergeCell ref="T121:T122"/>
    <mergeCell ref="U121:U122"/>
    <mergeCell ref="A123:F123"/>
    <mergeCell ref="H15:J15"/>
    <mergeCell ref="P15:S15"/>
    <mergeCell ref="T15:T16"/>
    <mergeCell ref="U15:U16"/>
    <mergeCell ref="K15:K16"/>
    <mergeCell ref="A17:F17"/>
    <mergeCell ref="A18:F18"/>
    <mergeCell ref="A20:F20"/>
    <mergeCell ref="A21:F21"/>
    <mergeCell ref="A22:F22"/>
    <mergeCell ref="A23:F23"/>
    <mergeCell ref="A15:F15"/>
    <mergeCell ref="P93:S93"/>
    <mergeCell ref="T93:T94"/>
    <mergeCell ref="A99:F99"/>
    <mergeCell ref="U93:U94"/>
    <mergeCell ref="A30:F30"/>
    <mergeCell ref="H56:J56"/>
    <mergeCell ref="K56:K57"/>
    <mergeCell ref="A51:F51"/>
    <mergeCell ref="A52:F52"/>
    <mergeCell ref="A47:F47"/>
    <mergeCell ref="A56:F56"/>
    <mergeCell ref="A40:F40"/>
    <mergeCell ref="A49:F49"/>
    <mergeCell ref="T140:T141"/>
    <mergeCell ref="A59:F59"/>
    <mergeCell ref="A128:F128"/>
    <mergeCell ref="A125:F125"/>
    <mergeCell ref="A126:F126"/>
    <mergeCell ref="A127:F127"/>
    <mergeCell ref="A97:F97"/>
    <mergeCell ref="A98:F98"/>
    <mergeCell ref="A100:F100"/>
    <mergeCell ref="A80:F80"/>
    <mergeCell ref="A84:F84"/>
    <mergeCell ref="T75:T76"/>
    <mergeCell ref="A135:F135"/>
    <mergeCell ref="A136:F136"/>
    <mergeCell ref="A142:F142"/>
    <mergeCell ref="A143:F143"/>
    <mergeCell ref="A144:F144"/>
    <mergeCell ref="A146:F146"/>
    <mergeCell ref="A145:F145"/>
    <mergeCell ref="A131:F131"/>
    <mergeCell ref="A132:F132"/>
    <mergeCell ref="A134:F134"/>
    <mergeCell ref="A129:F129"/>
    <mergeCell ref="A130:F130"/>
    <mergeCell ref="A133:F133"/>
    <mergeCell ref="A106:F106"/>
    <mergeCell ref="A149:F149"/>
    <mergeCell ref="A150:F150"/>
    <mergeCell ref="A151:F151"/>
    <mergeCell ref="K199:K200"/>
    <mergeCell ref="P199:S199"/>
    <mergeCell ref="T199:T200"/>
    <mergeCell ref="U199:U200"/>
    <mergeCell ref="H199:J199"/>
    <mergeCell ref="A189:F189"/>
    <mergeCell ref="H179:J179"/>
    <mergeCell ref="A181:F181"/>
    <mergeCell ref="A182:F182"/>
    <mergeCell ref="A183:F183"/>
    <mergeCell ref="A187:F187"/>
    <mergeCell ref="A188:F188"/>
    <mergeCell ref="A192:F192"/>
    <mergeCell ref="P179:S179"/>
    <mergeCell ref="T179:T180"/>
    <mergeCell ref="U179:U180"/>
    <mergeCell ref="A184:F184"/>
    <mergeCell ref="K179:K180"/>
    <mergeCell ref="A199:F199"/>
    <mergeCell ref="U140:U141"/>
    <mergeCell ref="A174:F174"/>
    <mergeCell ref="A175:F175"/>
    <mergeCell ref="A173:F173"/>
    <mergeCell ref="A172:F172"/>
    <mergeCell ref="A185:F185"/>
    <mergeCell ref="D8:N8"/>
    <mergeCell ref="A75:F75"/>
    <mergeCell ref="A152:F152"/>
    <mergeCell ref="U160:U161"/>
    <mergeCell ref="A162:F162"/>
    <mergeCell ref="A164:F164"/>
    <mergeCell ref="A165:F165"/>
    <mergeCell ref="A166:F166"/>
    <mergeCell ref="A168:F168"/>
    <mergeCell ref="A155:F155"/>
    <mergeCell ref="A156:F156"/>
    <mergeCell ref="H160:J160"/>
    <mergeCell ref="K160:K161"/>
    <mergeCell ref="P160:S160"/>
    <mergeCell ref="T160:T161"/>
    <mergeCell ref="A163:F163"/>
    <mergeCell ref="H140:J140"/>
    <mergeCell ref="K140:K141"/>
    <mergeCell ref="P140:S140"/>
    <mergeCell ref="A153:F153"/>
    <mergeCell ref="A107:F107"/>
    <mergeCell ref="A108:F108"/>
    <mergeCell ref="A109:F109"/>
    <mergeCell ref="A191:F191"/>
    <mergeCell ref="A193:F193"/>
    <mergeCell ref="A195:F195"/>
    <mergeCell ref="A79:F79"/>
    <mergeCell ref="A190:F190"/>
    <mergeCell ref="A169:F169"/>
    <mergeCell ref="A170:F170"/>
    <mergeCell ref="A171:F171"/>
    <mergeCell ref="A154:F154"/>
    <mergeCell ref="A147:F147"/>
    <mergeCell ref="A93:F93"/>
    <mergeCell ref="A121:F121"/>
    <mergeCell ref="A140:F140"/>
    <mergeCell ref="A160:F160"/>
    <mergeCell ref="A179:F179"/>
    <mergeCell ref="A101:F101"/>
    <mergeCell ref="A102:F102"/>
    <mergeCell ref="A103:F103"/>
    <mergeCell ref="A104:F104"/>
    <mergeCell ref="A95:F95"/>
    <mergeCell ref="H222:J222"/>
    <mergeCell ref="G216:O216"/>
    <mergeCell ref="C217:F217"/>
    <mergeCell ref="G217:I217"/>
    <mergeCell ref="C218:F218"/>
    <mergeCell ref="C219:F219"/>
    <mergeCell ref="A203:F203"/>
    <mergeCell ref="A201:F201"/>
    <mergeCell ref="A202:F202"/>
    <mergeCell ref="A204:F204"/>
    <mergeCell ref="A208:F208"/>
    <mergeCell ref="A212:F212"/>
    <mergeCell ref="A214:F214"/>
    <mergeCell ref="A209:F209"/>
    <mergeCell ref="A210:F210"/>
    <mergeCell ref="A211:F211"/>
    <mergeCell ref="A205:F205"/>
    <mergeCell ref="A206:F206"/>
    <mergeCell ref="A207:F207"/>
  </mergeCells>
  <pageMargins left="0.7" right="0.7" top="0.75" bottom="0.75" header="0.3" footer="0.3"/>
  <pageSetup paperSize="9" scale="76" orientation="landscape" r:id="rId1"/>
  <ignoredErrors>
    <ignoredError sqref="K89 K175 K195 K2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Nagima</dc:creator>
  <cp:lastModifiedBy>3</cp:lastModifiedBy>
  <cp:lastPrinted>2022-08-29T07:17:14Z</cp:lastPrinted>
  <dcterms:created xsi:type="dcterms:W3CDTF">2015-06-05T18:19:34Z</dcterms:created>
  <dcterms:modified xsi:type="dcterms:W3CDTF">2022-09-01T05:14:11Z</dcterms:modified>
</cp:coreProperties>
</file>